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Fidelity Revamp\"/>
    </mc:Choice>
  </mc:AlternateContent>
  <xr:revisionPtr revIDLastSave="0" documentId="10_ncr:100000_{4CFA31A1-128F-4F68-B5B7-FC906343E58B}" xr6:coauthVersionLast="31" xr6:coauthVersionMax="31" xr10:uidLastSave="{00000000-0000-0000-0000-000000000000}"/>
  <bookViews>
    <workbookView xWindow="480" yWindow="210" windowWidth="12510" windowHeight="9255" tabRatio="957" xr2:uid="{00000000-000D-0000-FFFF-FFFF00000000}"/>
  </bookViews>
  <sheets>
    <sheet name="I-Target Population" sheetId="29" r:id="rId1"/>
    <sheet name="II-Equity &amp; Inclusion" sheetId="30" r:id="rId2"/>
    <sheet name="III-Judge" sheetId="31" r:id="rId3"/>
    <sheet name="IV-Incentives &amp; Sanctions" sheetId="32" r:id="rId4"/>
    <sheet name="V-SUD" sheetId="28" r:id="rId5"/>
    <sheet name="VI-Comp &amp; Social Services" sheetId="33" r:id="rId6"/>
    <sheet name="VII-Drug &amp; Alcohol Testing" sheetId="34" r:id="rId7"/>
    <sheet name="VIII-Team" sheetId="35" r:id="rId8"/>
    <sheet name="IX-Census &amp; Caseload" sheetId="36" r:id="rId9"/>
    <sheet name="X-Monitoring &amp; Evaluation" sheetId="37" r:id="rId10"/>
  </sheets>
  <definedNames>
    <definedName name="Colors">'X-Monitoring &amp; Evaluation'!#REF!</definedName>
    <definedName name="DUICourt">#REF!</definedName>
    <definedName name="Rate">'X-Monitoring &amp; Evaluation'!#REF!</definedName>
    <definedName name="Rated">#REF!</definedName>
    <definedName name="Rating">'X-Monitoring &amp; Evaluation'!#REF!</definedName>
    <definedName name="Ratings">'X-Monitoring &amp; Evaluation'!#REF!</definedName>
  </definedNames>
  <calcPr calcId="179017"/>
</workbook>
</file>

<file path=xl/calcChain.xml><?xml version="1.0" encoding="utf-8"?>
<calcChain xmlns="http://schemas.openxmlformats.org/spreadsheetml/2006/main">
  <c r="F1" i="35" l="1"/>
  <c r="E1" i="35"/>
  <c r="D1" i="35"/>
  <c r="C1" i="35"/>
  <c r="B1" i="35"/>
  <c r="D19" i="36" l="1"/>
  <c r="D41" i="32"/>
  <c r="D29" i="31"/>
  <c r="E23" i="37" l="1"/>
  <c r="E19" i="36"/>
  <c r="E31" i="35"/>
  <c r="E22" i="34"/>
  <c r="E32" i="33"/>
  <c r="E30" i="28"/>
  <c r="D30" i="28"/>
  <c r="E41" i="32"/>
  <c r="E29" i="31"/>
  <c r="E21" i="29"/>
  <c r="E18" i="30"/>
  <c r="D21" i="29"/>
  <c r="D23" i="37" l="1"/>
  <c r="D31" i="35"/>
  <c r="D22" i="34"/>
  <c r="D32" i="33"/>
  <c r="D18" i="30"/>
</calcChain>
</file>

<file path=xl/sharedStrings.xml><?xml version="1.0" encoding="utf-8"?>
<sst xmlns="http://schemas.openxmlformats.org/spreadsheetml/2006/main" count="466" uniqueCount="275">
  <si>
    <t>Participants are referred for indicated services</t>
  </si>
  <si>
    <t>Clinical case managers administer a validated assessment instrument to determine appropriate services</t>
  </si>
  <si>
    <t>Partner agencies execute MOUs specifying what information will be shared among team members</t>
  </si>
  <si>
    <t>Total Compliance:</t>
  </si>
  <si>
    <t>To convey consistency and fairness, participants are given equivalent court responses to those received by other participants in the same phase of the program who are engaged in similar conduct</t>
  </si>
  <si>
    <t>Participants receive evidenced-based criminal thinking interventions after they are stabilized clinically and no longer experiencing acute symptoms such as cravings, withdraw, or depression.</t>
  </si>
  <si>
    <t>The Drug Court monitors new convictions for at least three years following participant entry into the program.</t>
  </si>
  <si>
    <t>The Team develops an action plan and a deadline to rectify deficiencies.</t>
  </si>
  <si>
    <t>Supporting Information</t>
  </si>
  <si>
    <t>Eligibility and exclusion criteria is specified in writing.</t>
  </si>
  <si>
    <t>Target offenders have a formal clinical diagnosis of substance use disorder.</t>
  </si>
  <si>
    <t>Participants with different risk/need levels are not mixed together in treatment groups, or housing units.</t>
  </si>
  <si>
    <t>Candidates are evaluated using a validated risk assessment tool demonstrated to predict future recidivism.</t>
  </si>
  <si>
    <t>The clinical assessment tool evaluates the formal diagnostic symptoms of substance use disorder.</t>
  </si>
  <si>
    <t>Candidates are disqualified from participation if empirical evidence demonstrates they cannot be managed safely or effectively in the community.</t>
  </si>
  <si>
    <t>Potential participants with violent histories are not automatically excluded.</t>
  </si>
  <si>
    <t>Candidates are not disqualified for co-occurring mental health or medical conditions when adequate treatment is available within the community.</t>
  </si>
  <si>
    <t>When treatment is available in the community, candidates are not disqualified if they have been legally prescribed psychotropic or addiction medication.</t>
  </si>
  <si>
    <t>The assessment tools used to determine candidate eligibility are valid for use with historically disadvantaged groups.</t>
  </si>
  <si>
    <t>Eligibility criteria does not exclude minorities or members of other historically disadvantaged groups from participation.</t>
  </si>
  <si>
    <t>Participants within groups that have historically experienced discrimination receive the same levels of care and quality of treatment as other participants with comparable clinical needs.</t>
  </si>
  <si>
    <t>Participants within groups that have historically experienced discrimination receive the same incentives and sanctions as other participants.</t>
  </si>
  <si>
    <t xml:space="preserve">Training is provided to Team members on concrete strategies to correct problems identified as disparities in services and outcomes for participants within groups that have historically experienced discrimination. </t>
  </si>
  <si>
    <t>All staff/Team members understand the importance of diversity and demonstrate respect for participant's cultural background.</t>
  </si>
  <si>
    <t>Urine specimens are provided no more than eight hours after being notified that a urine test has been scheduled.</t>
  </si>
  <si>
    <t>Short detection window tests (breathalyzers or oral fluid tests) are delivered no more than four hours after being notified that a test has been scheduled.</t>
  </si>
  <si>
    <t>Test specimens are periodically selected to be tested for a broader range of substances to detect new emerging drugs.</t>
  </si>
  <si>
    <t>Collection of test specimens are witnessed directly by trained staff.</t>
  </si>
  <si>
    <t>If a participant denies use in response to a positive test, the specimen is sent in for confirmation by a laboratory.</t>
  </si>
  <si>
    <t>Test results, including laboratory confirmations, are received within forty-eight hours of sample collection.</t>
  </si>
  <si>
    <t>Participants receive the level of care that is warranted from their assessment results and is not tied to program phases.</t>
  </si>
  <si>
    <t>Treatment groups do not exceed twelve participants.</t>
  </si>
  <si>
    <t>Treatment groups have two facilitators.</t>
  </si>
  <si>
    <t>Participants are prescribed psychotropic or addiction medication by a medical professional based on medical necessity.</t>
  </si>
  <si>
    <t>Participants regularly attend self-help or peer support groups in addition to counseling.</t>
  </si>
  <si>
    <t>Self-help and peer support groups follow a structured model or curriculum (12-Step model, Smart Recovery model).</t>
  </si>
  <si>
    <t>Legal and collateral consequences which may ensue as a result of termination or graduation are specified in writing and communicated in advance to participants and Team members.</t>
  </si>
  <si>
    <t>Participants are given an opportunity to explain their perspectives concerning factual controversies.</t>
  </si>
  <si>
    <t>Participants are provided with a clear justification regarding a consequence.</t>
  </si>
  <si>
    <t>Participants are treated fairly, respectfully and consistently throughout the process.</t>
  </si>
  <si>
    <t>Participants are given equivalent consequences without regard to gender, race, ethnicity, nationality, socioeconomic status, or sexual orientation.</t>
  </si>
  <si>
    <t>Sanctions are delivered without expressing anger, ridicule, or shame.</t>
  </si>
  <si>
    <t>Participants are not shamed or subjected to foul or abusive language.</t>
  </si>
  <si>
    <t>Participants do not receive punitive sanctions if they are otherwise compliant but struggling with treatment interventions.</t>
  </si>
  <si>
    <t>Participant treatment requirements and dosages are adjusted in response to positive drug tests in early phases of the program.</t>
  </si>
  <si>
    <t>Sanctions progressively escalate for illicit drug or alcohol use once participants have received adequate treatment and are stabilized.</t>
  </si>
  <si>
    <t>Multiple treatment plan adjustments are made before considering discharge.</t>
  </si>
  <si>
    <t>Praise and positive incentives are used consistently and frequently.</t>
  </si>
  <si>
    <t>Required Criteria</t>
  </si>
  <si>
    <t>BPS</t>
  </si>
  <si>
    <t xml:space="preserve">Date: </t>
  </si>
  <si>
    <t xml:space="preserve">No. </t>
  </si>
  <si>
    <t>I.A.</t>
  </si>
  <si>
    <t>I.B.</t>
  </si>
  <si>
    <t>I.C</t>
  </si>
  <si>
    <t>I.C.</t>
  </si>
  <si>
    <t>I.D.</t>
  </si>
  <si>
    <t>I.E.</t>
  </si>
  <si>
    <t>Admission and eligibility criteria is communicated to potential referral sources such as prosecutors, defense attorneys, judges, law enforcement, treatment professionals, and CSO's.</t>
  </si>
  <si>
    <t>Additional Criteria</t>
  </si>
  <si>
    <t>Target offenders are at substantial risk for reoffending or failing to complete a less intensive disposition.</t>
  </si>
  <si>
    <t>II.A.</t>
  </si>
  <si>
    <t>II.B.</t>
  </si>
  <si>
    <t>II.F.</t>
  </si>
  <si>
    <t>Date:</t>
  </si>
  <si>
    <t>The P-SC Team uses objective criteria and not subjective criteria or personal opinions to determine suitability for program.</t>
  </si>
  <si>
    <t>Evaluations are completed by assessors trained to administer assessments and interpret results.</t>
  </si>
  <si>
    <r>
      <t xml:space="preserve">Best Practice Standard II </t>
    </r>
    <r>
      <rPr>
        <sz val="9"/>
        <color theme="1"/>
        <rFont val="Ebrima"/>
      </rPr>
      <t xml:space="preserve">— </t>
    </r>
    <r>
      <rPr>
        <b/>
        <sz val="9"/>
        <color theme="1"/>
        <rFont val="Ebrima"/>
      </rPr>
      <t>Equity and Inclusion:</t>
    </r>
    <r>
      <rPr>
        <sz val="9"/>
        <color theme="1"/>
        <rFont val="Ebrima"/>
      </rPr>
      <t xml:space="preserve"> Individuals who have historically experienced sustained discrimination or reduced social opportunities because of their race, ethnicity, gender, sexual orientation, sexual identity, physical or mental disability, religion, or socioeconomic status receive the same opportunities as other individuals to participate and succeed in the P-SC. Physical or mental disability, religion, or socioeconomic status receive the same opportunities as other citizens to participate and succeed in the P-SC.</t>
    </r>
  </si>
  <si>
    <t>The P-SC administers evidence-based treatments that are effective for use with groups that have historically experienced discrimination.</t>
  </si>
  <si>
    <t>If completion rates are significantly lower for participants within groups that have historically experienced discrimination, the P-SC Team investigates the reason for the disparity and develops a remedial action plan.</t>
  </si>
  <si>
    <t>II.C.</t>
  </si>
  <si>
    <t>II.D.</t>
  </si>
  <si>
    <t>No.</t>
  </si>
  <si>
    <t>III.A.</t>
  </si>
  <si>
    <t>The P-SC monitors completion rates of participants within groups that have historically experienced discrimination (completion rates are equivalent to other participants).</t>
  </si>
  <si>
    <t xml:space="preserve">The P-SC judge attends current training events on legal and constitutional issues in P-SC's, judicial ethics, evidenced based substance abuse and mental health treatment, behavior modification, and community supervision. </t>
  </si>
  <si>
    <t>III.B.</t>
  </si>
  <si>
    <t>The P-SC judge presides over the P-SC for no less than two consecutive years.</t>
  </si>
  <si>
    <t>The P-SC judge is assigned to the P-SC on a voluntary basis.</t>
  </si>
  <si>
    <r>
      <t xml:space="preserve">Best Practice Standard III </t>
    </r>
    <r>
      <rPr>
        <sz val="9"/>
        <color theme="1"/>
        <rFont val="Ebrima"/>
      </rPr>
      <t>—</t>
    </r>
    <r>
      <rPr>
        <b/>
        <sz val="9"/>
        <color theme="1"/>
        <rFont val="Ebrima"/>
      </rPr>
      <t xml:space="preserve"> Roles and Responsibilities of the Judge:</t>
    </r>
    <r>
      <rPr>
        <sz val="9"/>
        <color theme="1"/>
        <rFont val="Ebrima"/>
      </rPr>
      <t xml:space="preserve"> The P-SC judge stays abreast of current law and research on best practices in P-SCs, participates regularly in team meetings, interacts frequently and respectfully with participants, and gives due consideration to the input of other team members.</t>
    </r>
  </si>
  <si>
    <t>III.C.</t>
  </si>
  <si>
    <t>III.D.</t>
  </si>
  <si>
    <t>III.E.</t>
  </si>
  <si>
    <t>Participants' court appearances are reduced gradually after participants have initiated abstinence and engagement in treatment.</t>
  </si>
  <si>
    <t>Participants appear before the P-SC judge no less frequently than every two weeks during first phases of program.</t>
  </si>
  <si>
    <t>The P-SC judge regularly attends the entire pre-court staff meetings during which each participant's progress is reviewed and discussed (regularly = 42 of 52 weeks per year).</t>
  </si>
  <si>
    <t>Status hearings are scheduled no less frequently than every four weeks during final phases of program.</t>
  </si>
  <si>
    <t>The P-SC judge spends 3-7 minutes interacting with each participant during court sessions and communicates that the participant's efforts are recognized and valued.</t>
  </si>
  <si>
    <t>III.F.</t>
  </si>
  <si>
    <t>The P-SC judge offers supportive comments to participants.</t>
  </si>
  <si>
    <t>The P-SC judge stresses the importance of the participant's commitment to treatment and to other program requirements.</t>
  </si>
  <si>
    <t>The P-SC judge expresses optimism about the participant's abilities to improve their health and behavior.</t>
  </si>
  <si>
    <t>The P-SC judge does not humiliate participants or subject them to foul or abusive language.</t>
  </si>
  <si>
    <t>The P-SC judge allows participants a reasonable opportunity to explain their perspective on controversial issues.</t>
  </si>
  <si>
    <t>III.G.</t>
  </si>
  <si>
    <t>Participants ordinarily appear before the same judge throughout their enrollment in the P-SC (ordinarily = 42 of 52 weeks per year).</t>
  </si>
  <si>
    <t>III.H.</t>
  </si>
  <si>
    <t xml:space="preserve">The P-SC judge is the ultimate arbiter of factual controversies and makes the final decision concerning the imposition of incentives or sanctions that affect a participant's legal status or liberty. </t>
  </si>
  <si>
    <t>The P-SC judge makes these decisions after taking into consideration the input of other P-SC team members and discussing the matter in court with the participant or the participant's legal representative.</t>
  </si>
  <si>
    <r>
      <t xml:space="preserve">Best Practice Standard IV </t>
    </r>
    <r>
      <rPr>
        <sz val="9"/>
        <color theme="1"/>
        <rFont val="Ebrima"/>
      </rPr>
      <t>—</t>
    </r>
    <r>
      <rPr>
        <b/>
        <sz val="9"/>
        <color theme="1"/>
        <rFont val="Ebrima"/>
      </rPr>
      <t xml:space="preserve"> Incentives, Sanctions, and Therapeutic Adjustments: </t>
    </r>
    <r>
      <rPr>
        <sz val="9"/>
        <color theme="1"/>
        <rFont val="Ebrima"/>
      </rPr>
      <t>Consequences for participants’ behavior are predictable, fair, consistent, and administered in accordance with evidence-based principles of effective behavior modification.</t>
    </r>
  </si>
  <si>
    <t xml:space="preserve">A P-SC back-up judge is assigned, attends staffing and court sessions often, and attends current training events on legal and constitutional issues in P-SC's, judicial ethics, evidenced based substance abuse and mental health treatment, behavior modification, and community supervision. </t>
  </si>
  <si>
    <t>IV.A.</t>
  </si>
  <si>
    <t>IV.B.</t>
  </si>
  <si>
    <t>Criteria for termination is specified in writing and communicated in advance to participants and team members.</t>
  </si>
  <si>
    <t xml:space="preserve">Criteria for graduation is specified in writing and communicated in advance to participants and team members. </t>
  </si>
  <si>
    <t xml:space="preserve">Criteria for phase advancement is specified in writing and communicated in advance to participants and team members. </t>
  </si>
  <si>
    <t>Policies and procedures concerning incentives, sanctions or therapeutic adjustments are specified in writing and communicated in advance to team members and participants.</t>
  </si>
  <si>
    <t>IV.C.</t>
  </si>
  <si>
    <t>IV.D.</t>
  </si>
  <si>
    <t>IV. E.</t>
  </si>
  <si>
    <t>IV.E.</t>
  </si>
  <si>
    <t xml:space="preserve">If a participant has difficulty expressing him or herself because of such factors as a language barrier, nervousness, or cognitive limitation, the judge permits the participant's attorney or legal representative to assist in provide such explanations. </t>
  </si>
  <si>
    <t>The P-SC has a range of sanctions of varying magnitudes that may be administered in response to infractions in the program.</t>
  </si>
  <si>
    <t xml:space="preserve">The goals that are difficult for participants to accomplish, such as abstaining from substance use or obtaining employment, the sanctions increase progressively in magnitude over successive infractions. For goals that are relatively easy for participants to accomplish, such as being truthful or attending counseling sessions, higher magnitude sanctions may be administered after only a few infractions. </t>
  </si>
  <si>
    <t>IV.G.</t>
  </si>
  <si>
    <t>IV.H.</t>
  </si>
  <si>
    <t>Criteria for phase advancement and graduation includes objective evidence the participant is engaged in productive activities such as employment, education, attendance at peer support groups, etc.</t>
  </si>
  <si>
    <t>IV.I.</t>
  </si>
  <si>
    <t xml:space="preserve">Phase promotion is predicated on the achievement of realistic and defined behavioral objectives, such as completing a treatment regiment or remaining drug-abstinent for a specified period of time. </t>
  </si>
  <si>
    <t xml:space="preserve">Treatment is reduced only if it is determined clinically that a reduction in treatment is unlikely to precipitate a relapse to substance use. </t>
  </si>
  <si>
    <t>Participants who have advanced substantially in the program, with an extended absence of substance use, is not moved back to the first phase in the program in response to a relapse.</t>
  </si>
  <si>
    <t xml:space="preserve">Jail sanctions are definite in duration and typically last no more than three to five days. </t>
  </si>
  <si>
    <t>IV.J.</t>
  </si>
  <si>
    <t>If a participant is temporarily returned to the requirements from a preceding phase, a remedial plan is developed to prepare the for a successful transition back to the next phase requirements.</t>
  </si>
  <si>
    <t>IV.F.</t>
  </si>
  <si>
    <t>IV.K.</t>
  </si>
  <si>
    <t>IV.L.</t>
  </si>
  <si>
    <t xml:space="preserve">Participants who are terminated receive a sentence on the underlying office that brought them into P-SC. </t>
  </si>
  <si>
    <t xml:space="preserve">Consequences are imposed for the non-medically indicated use of intoxicating or addictive substances, including but not limited to alcohol, cannabis (marijuana) and prescription medications, regardless of the licit or illicit status of the substance. </t>
  </si>
  <si>
    <t xml:space="preserve">Unless a participant poses an immediate risk to public safety, jail sanctions are administered after less severe consequences have been ineffective at deterring infractions. </t>
  </si>
  <si>
    <t xml:space="preserve">Participants are not terminated from the P-SC for continued substance use if they are otherwise compliant with their treatment and supervision conditions, unless they are non-amenable to the treatments that are reasonably available in their community. </t>
  </si>
  <si>
    <t xml:space="preserve">If a participant is terminated from the P-SC because adequate treatment is not available, the participant does not receive an augmented sentence or disposition for failing to complete the program. </t>
  </si>
  <si>
    <t xml:space="preserve">Graduates of the P-SC avoid a criminal record, avoid incarceration, or receive a substantially reduced sentence as an incentive to complete the program. </t>
  </si>
  <si>
    <t>[Any additional criteria the P-SC may deem appropriate]</t>
  </si>
  <si>
    <r>
      <t xml:space="preserve">Best Practice Standard V </t>
    </r>
    <r>
      <rPr>
        <sz val="9"/>
        <color theme="1"/>
        <rFont val="Ebrima"/>
      </rPr>
      <t>—</t>
    </r>
    <r>
      <rPr>
        <b/>
        <sz val="9"/>
        <color theme="1"/>
        <rFont val="Ebrima"/>
      </rPr>
      <t xml:space="preserve"> Substance Use Disorder Treatment: </t>
    </r>
    <r>
      <rPr>
        <sz val="9"/>
        <color theme="1"/>
        <rFont val="Ebrima"/>
      </rPr>
      <t>Participants receive substance use disorder treatment based on a standardized assessment of their treatment needs. Substance use disorder treatment is not provided to reward desired behaviors, punish infractions, or serve other nonclinical indicated goals. Treatment providers are trained and supervised to deliver a continuum of evidence-based interventions that are documented in treatment manuals. Behaviors, punish infractions, or serve other nonclinical indicated goals. Treatment providers are trained and supervised to deliver a continuum of evidence-based interventions that are documented in treatment manuals.</t>
    </r>
  </si>
  <si>
    <t>V.A.</t>
  </si>
  <si>
    <t>All participants level of care is based on a treatment needs assessment or reevaluation.</t>
  </si>
  <si>
    <t>V.B.</t>
  </si>
  <si>
    <t>V.C.</t>
  </si>
  <si>
    <t>V.D.</t>
  </si>
  <si>
    <t>V.E.</t>
  </si>
  <si>
    <t xml:space="preserve">Participants meet with a treatment provider or clinical case manager for at least one individual session per week during the first phase of the program. </t>
  </si>
  <si>
    <t>V.F.</t>
  </si>
  <si>
    <t xml:space="preserve">Treatment providers administer behavioral or cognitive-behavioral treatments that are documented in manuals and have been demonstrated to improve outcomes for addicted persons involved in the criminal justice system. </t>
  </si>
  <si>
    <t>V.G.</t>
  </si>
  <si>
    <t>Participants have access to medically assisted treatment and such policies regarding medically assisted treatment are outlined in program manuals.</t>
  </si>
  <si>
    <t>V.H.</t>
  </si>
  <si>
    <t xml:space="preserve">Treatment providers are licensed or certified to deliver substance abuse treatment, as required by the Department of Human Services or other relevant licensure or certification authority. </t>
  </si>
  <si>
    <t xml:space="preserve">Treatment providers are required to complete new team member orientation. </t>
  </si>
  <si>
    <t>V.I.</t>
  </si>
  <si>
    <t>Participants complete a final phase of the P-SC focusing on relapse prevention and continuing care.</t>
  </si>
  <si>
    <t>V.J.</t>
  </si>
  <si>
    <t>Participants prepare a continuing care plan together with their counselor to ensure they will continue to engage in prosocial activities and remain connected with a peer support group after P-SC.</t>
  </si>
  <si>
    <t>For at least the first ninety days after discharge from the P-SC, treatment providers attempt to contact previous participants periodically to check on their progress, offer brief advice and encouragement, and provide referrals for additional treatment when indicated.</t>
  </si>
  <si>
    <r>
      <t xml:space="preserve">Best Practice Standard VI </t>
    </r>
    <r>
      <rPr>
        <sz val="9"/>
        <color theme="1"/>
        <rFont val="Ebrima"/>
      </rPr>
      <t>—</t>
    </r>
    <r>
      <rPr>
        <b/>
        <sz val="9"/>
        <color theme="1"/>
        <rFont val="Ebrima"/>
      </rPr>
      <t xml:space="preserve"> Complementary Treatment and Social Services: </t>
    </r>
    <r>
      <rPr>
        <sz val="9"/>
        <color theme="1"/>
        <rFont val="Ebrima"/>
      </rPr>
      <t>Participants receive complementary treatment and social services for conditions that co-occur with substance abuse and are likely to interfere with their compliance in P-SC, increase criminal recidivism, or diminish treatment gains.</t>
    </r>
  </si>
  <si>
    <t xml:space="preserve">Participants are not incarcerated to achieve clinical or social service objectives such as obtaining access to detoxification services or sober living quarters. </t>
  </si>
  <si>
    <t>Core treatment representatives on the team regularly attend staff meetings and status hearings.</t>
  </si>
  <si>
    <t xml:space="preserve">Participants receive a sufficient dosage and duration of substance abuse treatment o achieve long-term sobriety and recovery from addiction. </t>
  </si>
  <si>
    <t xml:space="preserve">One or two agencies are primarily responsible to manage delivery of service/report to the team, and is done so in an efficient and timely manner. </t>
  </si>
  <si>
    <t xml:space="preserve">Participants are screened for their suitability for group interventions, and group membership is guided by evidence-based selection criteria including participants' gender, trauma histories and co-occurring psychiatric symptoms. </t>
  </si>
  <si>
    <t xml:space="preserve">Treatment providers are proficient at delivering the interventions and are supervised regularly to ensure continuous fidelity to the treatment models. </t>
  </si>
  <si>
    <t>VI.A.</t>
  </si>
  <si>
    <t>VI.B.</t>
  </si>
  <si>
    <t>VI.C.</t>
  </si>
  <si>
    <t>VI.D.</t>
  </si>
  <si>
    <t>Participants are not excluded from P-SC because they lack a stable place of residence.</t>
  </si>
  <si>
    <t>Participants meet individually with a clinical case manager (or comparable treatment professional) at least weekly in beginning phases of P-SC.</t>
  </si>
  <si>
    <t>In the interim phases, participants receive services designed to resolve criminogenic needs (criminal thinking patterns, delinquent peer interactions, family conflict),</t>
  </si>
  <si>
    <t>In the later phases, participants receive services designed to maintain treatment gains (vocational/educational counseling, etc.),</t>
  </si>
  <si>
    <t>In the first phases, participants receive services designed to address responsivity needs (deficient housing, mental health symptoms, cravings, withdrawal, anhedonia),</t>
  </si>
  <si>
    <t>VI.F.</t>
  </si>
  <si>
    <t>VI.E.</t>
  </si>
  <si>
    <t xml:space="preserve">Participants with PTSD or severe trauma-related symptoms are evaluated for their suitability for group interventions and are treated on an individual basis or in small groups when necessary to manage panic, dissociation, or severe anxiety. </t>
  </si>
  <si>
    <t xml:space="preserve">Female participants receive trauma-related services in gender-specific groups. </t>
  </si>
  <si>
    <t>VI.I.</t>
  </si>
  <si>
    <r>
      <t xml:space="preserve">Best Practice Standard I — Target Population: </t>
    </r>
    <r>
      <rPr>
        <sz val="9"/>
        <color theme="1"/>
        <rFont val="Ebrima"/>
      </rPr>
      <t xml:space="preserve">Eligibility and exclusion criteria for the P-SC are predicated on empirical evidence indicating which types of offenders can be treated safely and effectively in P-SCs. Candidates are evaluated for admission to the P-SC using evidence-based assessment tools and procedures. </t>
    </r>
  </si>
  <si>
    <t xml:space="preserve">Participants are assessed using a validated instrument for trauma history, trauma-related symptoms, and posttraumatic stress disorder (PTSD). </t>
  </si>
  <si>
    <t xml:space="preserve">All P-SC team members, including court personnel and other criminal justice professionals, receive formal training on delivering trauma-informed services. </t>
  </si>
  <si>
    <t>VI.G.</t>
  </si>
  <si>
    <t xml:space="preserve">Team members are trained to administer cognitive behavioral criminal thinking interventions. </t>
  </si>
  <si>
    <t>VI.H.</t>
  </si>
  <si>
    <t>When feasible, at least one reliable and prosocial family member or friend is enlisted to help the participant with program obligations.</t>
  </si>
  <si>
    <t>VI.J.</t>
  </si>
  <si>
    <t>Participants receive immediate medical or dental care for conditions that are life threatening, cause serious pain, or may lead to long-term disability.</t>
  </si>
  <si>
    <t>VI.K.</t>
  </si>
  <si>
    <t>VI.L.</t>
  </si>
  <si>
    <t>Participants are educated on the basic knowledge of  self-protective measures they can take to reduce their health risk exposure (HIV, STDs, other serious communicable diseases).</t>
  </si>
  <si>
    <t>Participants are educated on measures they can take to prevent or reverse drug overdose.</t>
  </si>
  <si>
    <t xml:space="preserve">Participants diagnosed with mental illness receive appropriate mental health services beginning in the first phase of P-SC and continuing as needed throughout their enrollment in the P-SC. </t>
  </si>
  <si>
    <t xml:space="preserve">Participants are not required to participate in job seeking or vocational skills development in the early phases of P-SC. </t>
  </si>
  <si>
    <t>Participants are provided or referred to services to address conditions which are likely to interfere with response to substance abuse treatment, such as housing assistance, mental health treatment, trauma informed services, criminal thinking interventions, family or interpersonal counseling, vocational or educational services, dental and medical treatment.</t>
  </si>
  <si>
    <t>Where indicated, participants receive assistance finding safe, stable, and drug-free housing beginning in the first phase of P-SC and continuing as necessary throughout their enrollment in the P-SC.</t>
  </si>
  <si>
    <t xml:space="preserve">After participants are stabilized clinically they receive interventions on interpersonal communication, reducing family conflicts, and eliminating substance abusing antisocial peers and relatives. </t>
  </si>
  <si>
    <t xml:space="preserve">Participants with deficient employment or academic histories receive vocational or educational services beginning in a last phase of P-SC. </t>
  </si>
  <si>
    <t>VII.A.</t>
  </si>
  <si>
    <t>Drug and alcohol testing is performed frequently (28% chance of being tested every day) to ensure substance use is detected quickly and reliably.</t>
  </si>
  <si>
    <r>
      <t xml:space="preserve">Best Practice Standard VII </t>
    </r>
    <r>
      <rPr>
        <sz val="9"/>
        <color theme="1"/>
        <rFont val="Ebrima"/>
      </rPr>
      <t>—</t>
    </r>
    <r>
      <rPr>
        <b/>
        <sz val="9"/>
        <color theme="1"/>
        <rFont val="Ebrima"/>
      </rPr>
      <t xml:space="preserve"> Drug and Alcohol Testing:</t>
    </r>
    <r>
      <rPr>
        <sz val="9"/>
        <color theme="1"/>
        <rFont val="Ebrima"/>
      </rPr>
      <t xml:space="preserve"> Drug and alcohol testing provides an accurate, timely, and comprehensive assessment of unauthorized substance use throughout participants’ enrollment in the P-SC.</t>
    </r>
  </si>
  <si>
    <t>Drug and alcohol testing is random and unpredictable (28% chance of being tested every day), including weekends and holidays.</t>
  </si>
  <si>
    <t>VII.B.</t>
  </si>
  <si>
    <t>VII.C.</t>
  </si>
  <si>
    <t>VII.D.</t>
  </si>
  <si>
    <t>VII.E.</t>
  </si>
  <si>
    <t>Test specimens are examined routinely for evidence of dilution and/or adulteration.</t>
  </si>
  <si>
    <t>VII.F.</t>
  </si>
  <si>
    <t>VII.G.</t>
  </si>
  <si>
    <t xml:space="preserve">Drug testing utilized by the P-SC uses scientifically valid and reliable testing procedures and establishes a chain of custody for each specimen. </t>
  </si>
  <si>
    <t>VII.H.</t>
  </si>
  <si>
    <t>VII.I.</t>
  </si>
  <si>
    <t>Drug and alcohol testing continues uninterrupted throughout the program until the participants are in the final phases, stabilized in treatment, and are preparing for graduation.</t>
  </si>
  <si>
    <t xml:space="preserve">Metabolite levels falling below industry-or manufacturer-recommended cutoff scores are not interpreted as evidence of new substance use or changes in substance use patterns, unless such conclusions are reached by an expert trained in toxicology, pharmacology or a related field. </t>
  </si>
  <si>
    <t>Upon entering P-SC, participants receive a clear and comprehensive explanation of their rights and responsibilities related to drug and alcohol testing.</t>
  </si>
  <si>
    <t>VIII.A.</t>
  </si>
  <si>
    <t>VIII.B.</t>
  </si>
  <si>
    <t>The P-SC team is comprised of (but not limited to) a judge, a program coordinator, a prosecutor, defense counsel, a treatment representative, a probation officer and a law enforcement officer.</t>
  </si>
  <si>
    <t xml:space="preserve">Pre-court staff meetings are presumptively closed to participants and the public unless the court has a good reason for a participant to attend discussions related to that participant's case. </t>
  </si>
  <si>
    <t xml:space="preserve">Contested matters are addressed and resolved in open court during status hearings or related due process hearings. </t>
  </si>
  <si>
    <t>Team members share information as necessary to appraise participants progress in treatment and compliance with P-SC conditions</t>
  </si>
  <si>
    <t>VIII.C.</t>
  </si>
  <si>
    <t xml:space="preserve">Participants provide voluntary and informed consent permitting team members to share specified data elements relating to participants' progress in treatment and compliance with program requirements. </t>
  </si>
  <si>
    <t xml:space="preserve">Defense counsel makes it clear to participants and other team members whether they will share communication from participants with the P-SC team. </t>
  </si>
  <si>
    <t xml:space="preserve">VIII.C. </t>
  </si>
  <si>
    <t>The P-SC is a non-adversarial program.</t>
  </si>
  <si>
    <t>The P-SC team members do not relinquish their professional roles or responsibilities.</t>
  </si>
  <si>
    <t>VIII.D.</t>
  </si>
  <si>
    <t>The P-SC team members contribute relevant observation and insights and offer suitable recommendations based on their professional knowledge, experience, and training.</t>
  </si>
  <si>
    <t xml:space="preserve">The P-SC team members communicate effectively, articulate and justify informed opinions. </t>
  </si>
  <si>
    <t>The P-SC prosecutor continues to advocate on behalf of public safety, victims interests and participant accountability.</t>
  </si>
  <si>
    <t>The P-SC defense attorney continues to advocate for participants' legal rights.</t>
  </si>
  <si>
    <t xml:space="preserve">The P-SC judge makes these decisions after taking into consideration the input of other P-SC team members and discussing the matter in court with the participant or the participant's legal representative. </t>
  </si>
  <si>
    <t>VIII.
E.</t>
  </si>
  <si>
    <t xml:space="preserve">At a minimum, the prosecutor, defense counsel, treatment representative, a probation officer, law enforcement officer, and the judge attend each status hearing regularly. </t>
  </si>
  <si>
    <t xml:space="preserve">At a minimum, the prosecutor, defense counsel, treatment representative, a probation officer, law enforcement officer, and the judge attend each staffing meeting regularly. </t>
  </si>
  <si>
    <t>VIII.  F.</t>
  </si>
  <si>
    <t>The P-SC team members attend continuing education workshops (at least on a bi-annual basis) to gain up-to-date knowledge about best practices.</t>
  </si>
  <si>
    <r>
      <t xml:space="preserve">Best Practice Standard VIII — Multidisciplinary Team: </t>
    </r>
    <r>
      <rPr>
        <sz val="9"/>
        <color theme="1"/>
        <rFont val="Ebrima"/>
      </rPr>
      <t>A dedicated multidisciplinary team of professionals manages the day-to-day operations of the P-SC, including reviewing participant progress during pre-court staff meetings and status hearings, contributing observations and recommendations within team members’ respective areas of expertise, and delivering or overseeing the delivery of legal, treatment and supervision services.</t>
    </r>
  </si>
  <si>
    <t xml:space="preserve">Consent documents specify what data elements may be shared with whom, and for what authorized period of time. </t>
  </si>
  <si>
    <t>The P-SC judge speaks directly to participants, rather than through legal counsel, and takes an active role in supervising cases.</t>
  </si>
  <si>
    <t>New P-SC team members and treatment service providers are required to complete a formal orientation training provided by the State on the Drug Court model and best practices in P-SC's prior to active participation on the P-SC team.</t>
  </si>
  <si>
    <t>IX.A.</t>
  </si>
  <si>
    <t>The P-SC census is predicated on local need and obtainable resources.</t>
  </si>
  <si>
    <t xml:space="preserve">Caseloads for probation officers permit sufficient opportunities to monitor participant performance, to apply effective behavioral consequences, and to report pertinent compliance information during staffing and status hearings. </t>
  </si>
  <si>
    <t>IX.B.</t>
  </si>
  <si>
    <t>The P-SC census is predicated on the program's ability to apply best practices.</t>
  </si>
  <si>
    <t>When drifting away from best practices, the P-SC team develops and reports a remedial action plan and timetable to rectify the deficiencies to the State.</t>
  </si>
  <si>
    <t>The P-SC team evaluates the success of the remedial actions.</t>
  </si>
  <si>
    <t>Program operations are monitored carefully to ensure probation officers can evaluate participant performance and share information accurately when caseloads exceed 30 active participants.</t>
  </si>
  <si>
    <t>Supervision caseloads do not exceed 50 active participants per probation officer.</t>
  </si>
  <si>
    <t>IX.C.</t>
  </si>
  <si>
    <t xml:space="preserve">Clinicians assess participant needs and deliver adequate and effective dosages of substance abuse treatment based on identified needs. </t>
  </si>
  <si>
    <t xml:space="preserve">Clinicians deliver adequate and effective dosages of indicated complementary services. </t>
  </si>
  <si>
    <r>
      <t xml:space="preserve">Best Practice Standard IX </t>
    </r>
    <r>
      <rPr>
        <sz val="9"/>
        <color theme="1"/>
        <rFont val="Ebrima"/>
      </rPr>
      <t>—</t>
    </r>
    <r>
      <rPr>
        <b/>
        <sz val="9"/>
        <color theme="1"/>
        <rFont val="Ebrima"/>
      </rPr>
      <t xml:space="preserve"> Census and Caseloads: </t>
    </r>
    <r>
      <rPr>
        <sz val="9"/>
        <color theme="1"/>
        <rFont val="Ebrima"/>
      </rPr>
      <t>The P-SC serves as many eligible individuals as practicable while maintaining continuous fidelity to best practice standards.</t>
    </r>
  </si>
  <si>
    <t>Date</t>
  </si>
  <si>
    <t>X.A.</t>
  </si>
  <si>
    <t>The Team monitors participant outcomes using the data management system (DIMS).</t>
  </si>
  <si>
    <t>X.B.</t>
  </si>
  <si>
    <t>X.C.</t>
  </si>
  <si>
    <r>
      <t xml:space="preserve">Best Practice Standard X </t>
    </r>
    <r>
      <rPr>
        <sz val="8"/>
        <color theme="1"/>
        <rFont val="Ebrima"/>
      </rPr>
      <t>—</t>
    </r>
    <r>
      <rPr>
        <b/>
        <sz val="8"/>
        <color theme="1"/>
        <rFont val="Ebrima"/>
      </rPr>
      <t xml:space="preserve"> Monitoring and Evaluation: </t>
    </r>
    <r>
      <rPr>
        <sz val="8"/>
        <color theme="1"/>
        <rFont val="Ebrima"/>
      </rPr>
      <t>The P-SC routinely monitors its adherence to best practice standards and employs scientifically valid and reliable procedures to evaluate its effectiveness.</t>
    </r>
  </si>
  <si>
    <t xml:space="preserve">The P-SC monitors its adherence to best practice standards. </t>
  </si>
  <si>
    <t>The Team completes a Fidelity Assessment and submits to State Director annually.</t>
  </si>
  <si>
    <t>The effectiveness of the P-SC is measured in the context of its adherence to best practices.</t>
  </si>
  <si>
    <t xml:space="preserve">The P-SC monitors new arrests for at least three years following participant entry into the program. </t>
  </si>
  <si>
    <t xml:space="preserve">The P-SC monitors new incarcerations for at least three years following participant entry into the program. </t>
  </si>
  <si>
    <t xml:space="preserve">X.C. </t>
  </si>
  <si>
    <t>X.D.</t>
  </si>
  <si>
    <t xml:space="preserve">An independent evaluator examines the P-SC program outcomes at least every 5 years. </t>
  </si>
  <si>
    <t>X.F.</t>
  </si>
  <si>
    <t xml:space="preserve">Team members are required to enter information relating to the services provided and participants' in-program performance into DIMS. </t>
  </si>
  <si>
    <t>X.G.</t>
  </si>
  <si>
    <t>Team members are responsible to enter information relating to the services provided and participants' in-program performance into DIMS within forty-eight hours of the respective events.</t>
  </si>
  <si>
    <t>X.H.</t>
  </si>
  <si>
    <t xml:space="preserve">Outcomes are examined for all eligible participants who enter the P-SC regardless of whether they graduated, withdrew, or were terminated from the program. </t>
  </si>
  <si>
    <t>X.I.</t>
  </si>
  <si>
    <t>Intermediary Criteria</t>
  </si>
  <si>
    <t xml:space="preserve">Outcomes for P-SC participants are compared to those of an unbiased and equivalent comparison group. </t>
  </si>
  <si>
    <t xml:space="preserve">The P-SC judge relies on the expert input of duly trained treatment professionals when imposing treatment-related conditions.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</si>
</sst>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1"/>
      <color theme="1"/>
      <name val="Calibri"/>
      <family val="2"/>
      <scheme val="minor"/>
    </font>
    <font>
      <b/>
      <sz val="8"/>
      <color theme="1"/>
      <name val="Ebrima"/>
    </font>
    <font>
      <sz val="11"/>
      <color theme="1"/>
      <name val="Calibri"/>
      <family val="2"/>
      <scheme val="minor"/>
    </font>
    <font>
      <sz val="8"/>
      <color theme="1"/>
      <name val="Ebrima"/>
    </font>
    <font>
      <sz val="8"/>
      <color theme="3"/>
      <name val="Ebrima"/>
    </font>
    <font>
      <b/>
      <sz val="8"/>
      <name val="Ebrima"/>
    </font>
    <font>
      <sz val="8"/>
      <color theme="0"/>
      <name val="Ebrima"/>
    </font>
    <font>
      <b/>
      <sz val="9"/>
      <color theme="1"/>
      <name val="Ebrima"/>
    </font>
    <font>
      <sz val="9"/>
      <color theme="1"/>
      <name val="Ebrima"/>
    </font>
    <font>
      <b/>
      <sz val="9"/>
      <name val="Ebrima"/>
    </font>
    <font>
      <sz val="9"/>
      <color theme="3"/>
      <name val="Ebrima"/>
    </font>
    <font>
      <sz val="10"/>
      <color theme="1"/>
      <name val="Ebrima"/>
    </font>
    <font>
      <sz val="9"/>
      <name val="Ebrima"/>
    </font>
    <font>
      <i/>
      <sz val="9"/>
      <color theme="1"/>
      <name val="Ebrima"/>
    </font>
    <font>
      <i/>
      <sz val="8"/>
      <color theme="1"/>
      <name val="Ebrima"/>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9" fontId="2" fillId="0" borderId="0" applyFont="0" applyFill="0" applyBorder="0" applyAlignment="0" applyProtection="0"/>
  </cellStyleXfs>
  <cellXfs count="122">
    <xf numFmtId="0" fontId="0" fillId="0" borderId="0" xfId="0"/>
    <xf numFmtId="0" fontId="3" fillId="0" borderId="0" xfId="0" applyFont="1" applyAlignment="1" applyProtection="1">
      <alignment horizontal="right" vertical="center" wrapText="1"/>
    </xf>
    <xf numFmtId="0" fontId="3" fillId="0" borderId="0" xfId="0" applyFont="1" applyAlignment="1" applyProtection="1">
      <alignment vertical="center" wrapText="1"/>
    </xf>
    <xf numFmtId="0" fontId="6" fillId="0" borderId="0" xfId="0" applyFont="1" applyFill="1" applyAlignment="1" applyProtection="1">
      <alignment horizontal="right" vertical="center" wrapText="1"/>
    </xf>
    <xf numFmtId="0" fontId="3" fillId="0" borderId="0" xfId="0" applyFont="1" applyAlignment="1">
      <alignment wrapText="1"/>
    </xf>
    <xf numFmtId="164" fontId="4" fillId="0" borderId="1" xfId="0" applyNumberFormat="1" applyFont="1" applyFill="1" applyBorder="1" applyAlignment="1" applyProtection="1">
      <alignment horizontal="left" vertical="center" wrapText="1"/>
      <protection locked="0"/>
    </xf>
    <xf numFmtId="0" fontId="3"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3" fillId="0" borderId="0" xfId="0" applyFont="1" applyAlignment="1">
      <alignment horizontal="right" vertical="center" wrapText="1"/>
    </xf>
    <xf numFmtId="0" fontId="3" fillId="0" borderId="0" xfId="0" applyFont="1" applyAlignment="1">
      <alignment horizontal="right" vertical="center"/>
    </xf>
    <xf numFmtId="0" fontId="1" fillId="0" borderId="0" xfId="0" applyFont="1" applyFill="1" applyAlignment="1">
      <alignment horizontal="right" vertical="center"/>
    </xf>
    <xf numFmtId="9" fontId="1" fillId="0" borderId="1" xfId="0" applyNumberFormat="1" applyFont="1" applyFill="1" applyBorder="1" applyAlignment="1">
      <alignment horizontal="center" vertical="center"/>
    </xf>
    <xf numFmtId="0" fontId="6" fillId="0" borderId="0" xfId="0" applyFont="1" applyFill="1" applyAlignment="1">
      <alignment horizontal="right" vertical="center"/>
    </xf>
    <xf numFmtId="9" fontId="3" fillId="0" borderId="0" xfId="0" applyNumberFormat="1" applyFont="1" applyAlignment="1">
      <alignment vertical="center"/>
    </xf>
    <xf numFmtId="0" fontId="3" fillId="0" borderId="0" xfId="0" applyFont="1" applyFill="1" applyAlignment="1">
      <alignment horizontal="right" vertical="center"/>
    </xf>
    <xf numFmtId="0" fontId="6" fillId="0" borderId="0" xfId="0" applyFont="1" applyFill="1" applyAlignment="1">
      <alignment vertical="center"/>
    </xf>
    <xf numFmtId="9" fontId="1" fillId="0" borderId="0" xfId="0" applyNumberFormat="1" applyFont="1" applyFill="1" applyAlignment="1">
      <alignment horizontal="center" vertical="center"/>
    </xf>
    <xf numFmtId="0" fontId="3" fillId="0" borderId="0" xfId="0" applyFont="1" applyAlignment="1">
      <alignment vertical="center" wrapText="1"/>
    </xf>
    <xf numFmtId="164" fontId="1" fillId="0" borderId="0" xfId="0" applyNumberFormat="1" applyFont="1" applyAlignment="1">
      <alignment horizontal="center" vertical="center" wrapText="1"/>
    </xf>
    <xf numFmtId="0" fontId="3" fillId="0" borderId="0" xfId="0" applyFont="1" applyBorder="1" applyAlignment="1">
      <alignment vertical="center" wrapText="1"/>
    </xf>
    <xf numFmtId="0" fontId="3" fillId="0" borderId="0" xfId="0" applyFont="1" applyFill="1" applyAlignment="1">
      <alignment vertical="center"/>
    </xf>
    <xf numFmtId="164"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protection locked="0"/>
    </xf>
    <xf numFmtId="9" fontId="3" fillId="0" borderId="1" xfId="0" applyNumberFormat="1" applyFont="1" applyFill="1" applyBorder="1" applyAlignment="1">
      <alignment horizontal="center" vertical="center"/>
    </xf>
    <xf numFmtId="0" fontId="8" fillId="0" borderId="0" xfId="0" applyFont="1" applyAlignment="1" applyProtection="1">
      <alignment vertical="center" wrapText="1"/>
    </xf>
    <xf numFmtId="164" fontId="7" fillId="2" borderId="1" xfId="0" applyNumberFormat="1" applyFont="1" applyFill="1" applyBorder="1" applyAlignment="1" applyProtection="1">
      <alignment horizontal="center" vertical="center" wrapText="1"/>
      <protection locked="0"/>
    </xf>
    <xf numFmtId="164" fontId="7"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left" vertical="center" wrapText="1"/>
      <protection locked="0"/>
    </xf>
    <xf numFmtId="0" fontId="7" fillId="0" borderId="0" xfId="0" applyFont="1" applyFill="1" applyAlignment="1" applyProtection="1">
      <alignment horizontal="right" vertical="center" wrapText="1"/>
    </xf>
    <xf numFmtId="0" fontId="8" fillId="0" borderId="0" xfId="0" applyFont="1" applyAlignment="1">
      <alignment wrapText="1"/>
    </xf>
    <xf numFmtId="0" fontId="11" fillId="0" borderId="0" xfId="0" applyFont="1" applyAlignment="1" applyProtection="1">
      <alignment horizontal="center" vertical="center" wrapText="1"/>
    </xf>
    <xf numFmtId="0" fontId="8"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0" fontId="8"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8" fillId="0" borderId="0" xfId="0" applyFont="1" applyAlignment="1" applyProtection="1">
      <alignment horizontal="center" vertical="center" wrapText="1"/>
    </xf>
    <xf numFmtId="0" fontId="8"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lignment vertical="center"/>
    </xf>
    <xf numFmtId="0" fontId="7" fillId="0" borderId="0" xfId="0" applyFont="1" applyAlignment="1">
      <alignment horizontal="center" vertical="center"/>
    </xf>
    <xf numFmtId="164" fontId="10" fillId="0" borderId="1" xfId="0" applyNumberFormat="1" applyFont="1" applyFill="1" applyBorder="1" applyAlignment="1" applyProtection="1">
      <alignment horizontal="left" vertical="center" wrapText="1"/>
      <protection locked="0"/>
    </xf>
    <xf numFmtId="0" fontId="7" fillId="0" borderId="0" xfId="0" applyFont="1" applyFill="1" applyAlignment="1">
      <alignment horizontal="right" vertical="center"/>
    </xf>
    <xf numFmtId="0" fontId="8" fillId="0" borderId="0" xfId="0" applyFont="1"/>
    <xf numFmtId="164" fontId="8" fillId="0" borderId="1"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9" fontId="7" fillId="0" borderId="3" xfId="0" applyNumberFormat="1" applyFont="1" applyFill="1" applyBorder="1" applyAlignment="1">
      <alignment horizontal="center" vertical="center"/>
    </xf>
    <xf numFmtId="0" fontId="12" fillId="0" borderId="2" xfId="0" applyFont="1" applyFill="1" applyBorder="1" applyAlignment="1">
      <alignment horizontal="left" vertical="center" wrapText="1"/>
    </xf>
    <xf numFmtId="164" fontId="7" fillId="0" borderId="1" xfId="0" applyNumberFormat="1" applyFont="1" applyBorder="1" applyAlignment="1">
      <alignment horizontal="center" vertical="center"/>
    </xf>
    <xf numFmtId="0" fontId="7" fillId="0" borderId="1" xfId="0" applyFont="1" applyBorder="1" applyAlignment="1">
      <alignment horizontal="center" vertical="center"/>
    </xf>
    <xf numFmtId="164" fontId="7" fillId="0" borderId="1" xfId="0" applyNumberFormat="1" applyFont="1" applyBorder="1" applyAlignment="1">
      <alignment horizontal="right" vertical="center"/>
    </xf>
    <xf numFmtId="0" fontId="8" fillId="0" borderId="0" xfId="0" applyFont="1" applyAlignment="1">
      <alignment vertical="center" wrapText="1"/>
    </xf>
    <xf numFmtId="164" fontId="7" fillId="0" borderId="1" xfId="0" applyNumberFormat="1" applyFont="1" applyFill="1" applyBorder="1" applyAlignment="1" applyProtection="1">
      <alignment horizontal="center" vertical="center"/>
      <protection locked="0"/>
    </xf>
    <xf numFmtId="164" fontId="7" fillId="0" borderId="5" xfId="0" applyNumberFormat="1" applyFont="1" applyFill="1" applyBorder="1" applyAlignment="1" applyProtection="1">
      <alignment horizontal="center" vertical="center"/>
      <protection locked="0"/>
    </xf>
    <xf numFmtId="9" fontId="7" fillId="0" borderId="1" xfId="1" applyFont="1" applyFill="1" applyBorder="1" applyAlignment="1">
      <alignment horizontal="center" vertical="center"/>
    </xf>
    <xf numFmtId="9" fontId="7" fillId="0" borderId="1" xfId="0" applyNumberFormat="1" applyFont="1" applyFill="1" applyBorder="1" applyAlignment="1">
      <alignment horizontal="center" vertical="center"/>
    </xf>
    <xf numFmtId="164" fontId="7" fillId="0" borderId="0"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3"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1" xfId="0" applyFont="1" applyBorder="1" applyAlignment="1">
      <alignment horizontal="left" vertical="center"/>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9" fillId="0" borderId="1" xfId="0" applyFont="1" applyFill="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vertical="center" wrapText="1"/>
    </xf>
    <xf numFmtId="0" fontId="9"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5" xfId="0" applyFont="1" applyBorder="1" applyAlignment="1">
      <alignment horizontal="center" vertical="center"/>
    </xf>
    <xf numFmtId="0" fontId="8" fillId="0" borderId="5" xfId="0" applyFont="1" applyBorder="1" applyAlignment="1">
      <alignment horizontal="center" vertical="center" wrapText="1"/>
    </xf>
    <xf numFmtId="164" fontId="10" fillId="0" borderId="5" xfId="0" applyNumberFormat="1" applyFont="1" applyFill="1" applyBorder="1" applyAlignment="1" applyProtection="1">
      <alignment horizontal="left" vertical="center" wrapText="1"/>
      <protection locked="0"/>
    </xf>
    <xf numFmtId="0" fontId="5"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164" fontId="10" fillId="0" borderId="0" xfId="0" applyNumberFormat="1" applyFont="1" applyFill="1" applyBorder="1" applyAlignment="1" applyProtection="1">
      <alignment horizontal="left" vertical="center" wrapText="1"/>
      <protection locked="0"/>
    </xf>
    <xf numFmtId="0" fontId="3" fillId="0" borderId="0" xfId="0" applyFont="1" applyBorder="1" applyAlignment="1">
      <alignment horizontal="right" vertical="center"/>
    </xf>
    <xf numFmtId="0" fontId="8" fillId="0" borderId="8" xfId="0" applyFont="1" applyBorder="1" applyAlignment="1">
      <alignment horizontal="left" vertical="center" wrapText="1"/>
    </xf>
    <xf numFmtId="9" fontId="7" fillId="0" borderId="3" xfId="1"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13" fillId="0" borderId="4" xfId="0" applyFont="1" applyBorder="1" applyAlignment="1">
      <alignment horizontal="left" vertical="center" wrapText="1"/>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right" vertical="center" indent="1"/>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164"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3" fillId="0" borderId="0" xfId="0" applyFont="1" applyBorder="1" applyAlignment="1">
      <alignment vertical="center"/>
    </xf>
    <xf numFmtId="0" fontId="9" fillId="0" borderId="1" xfId="0" applyFont="1" applyBorder="1" applyAlignment="1">
      <alignment horizontal="center" vertical="center"/>
    </xf>
    <xf numFmtId="9" fontId="7" fillId="0" borderId="3" xfId="1" applyFont="1" applyFill="1" applyBorder="1" applyAlignment="1">
      <alignment horizontal="center" vertical="center"/>
    </xf>
    <xf numFmtId="164" fontId="7" fillId="0" borderId="0" xfId="0" applyNumberFormat="1" applyFont="1" applyFill="1" applyBorder="1" applyAlignment="1" applyProtection="1">
      <alignment horizontal="left" vertical="top" wrapText="1"/>
      <protection locked="0"/>
    </xf>
    <xf numFmtId="164" fontId="7" fillId="0" borderId="6" xfId="0" applyNumberFormat="1" applyFont="1" applyFill="1" applyBorder="1" applyAlignment="1" applyProtection="1">
      <alignment horizontal="left" vertical="top" wrapText="1"/>
      <protection locked="0"/>
    </xf>
    <xf numFmtId="164" fontId="7" fillId="0" borderId="0" xfId="0" applyNumberFormat="1" applyFont="1" applyFill="1" applyBorder="1" applyAlignment="1" applyProtection="1">
      <alignment horizontal="left" vertical="center"/>
      <protection locked="0"/>
    </xf>
    <xf numFmtId="164" fontId="1" fillId="0" borderId="0" xfId="0" applyNumberFormat="1"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164" fontId="3" fillId="0" borderId="5" xfId="0" applyNumberFormat="1" applyFont="1" applyFill="1" applyBorder="1" applyAlignment="1" applyProtection="1">
      <alignment horizontal="center" vertical="center" wrapText="1"/>
      <protection locked="0"/>
    </xf>
    <xf numFmtId="164" fontId="4" fillId="0" borderId="5" xfId="0" applyNumberFormat="1" applyFont="1" applyFill="1" applyBorder="1" applyAlignment="1" applyProtection="1">
      <alignment horizontal="left" vertical="center" wrapText="1"/>
      <protection locked="0"/>
    </xf>
    <xf numFmtId="0" fontId="7" fillId="4" borderId="1" xfId="0" applyFont="1" applyFill="1" applyBorder="1" applyAlignment="1">
      <alignment horizontal="left" vertical="center"/>
    </xf>
    <xf numFmtId="0" fontId="7" fillId="3" borderId="1" xfId="0" applyFont="1" applyFill="1" applyBorder="1" applyAlignment="1">
      <alignment horizontal="left" vertical="center"/>
    </xf>
    <xf numFmtId="0" fontId="7" fillId="5" borderId="1" xfId="0" applyFont="1" applyFill="1" applyBorder="1" applyAlignment="1">
      <alignment horizontal="left" vertical="center"/>
    </xf>
    <xf numFmtId="0" fontId="1" fillId="0" borderId="1" xfId="0" applyFont="1" applyBorder="1" applyAlignment="1">
      <alignment horizontal="left" vertical="center"/>
    </xf>
    <xf numFmtId="164" fontId="1" fillId="0" borderId="1" xfId="0" applyNumberFormat="1" applyFont="1" applyBorder="1" applyAlignment="1">
      <alignment horizontal="left" vertical="center"/>
    </xf>
    <xf numFmtId="164" fontId="1" fillId="0" borderId="1" xfId="0" applyNumberFormat="1" applyFont="1" applyBorder="1" applyAlignment="1">
      <alignment horizontal="right" vertical="center"/>
    </xf>
    <xf numFmtId="0" fontId="1" fillId="0" borderId="1" xfId="0" applyFont="1" applyBorder="1" applyAlignment="1">
      <alignment horizontal="center" vertical="center" wrapText="1"/>
    </xf>
    <xf numFmtId="0" fontId="7" fillId="3" borderId="3" xfId="0" applyFont="1" applyFill="1" applyBorder="1" applyAlignment="1">
      <alignment horizontal="left" vertical="center"/>
    </xf>
    <xf numFmtId="164" fontId="7" fillId="0" borderId="1" xfId="0" applyNumberFormat="1" applyFont="1" applyBorder="1" applyAlignment="1" applyProtection="1">
      <alignment horizontal="center" vertical="center" wrapText="1"/>
    </xf>
    <xf numFmtId="164" fontId="7" fillId="0" borderId="1" xfId="0" applyNumberFormat="1" applyFont="1" applyBorder="1" applyAlignment="1" applyProtection="1">
      <alignment horizontal="right" vertical="center" wrapText="1"/>
    </xf>
    <xf numFmtId="164" fontId="8" fillId="0" borderId="1" xfId="0" applyNumberFormat="1" applyFont="1" applyFill="1" applyBorder="1" applyAlignment="1" applyProtection="1">
      <alignment horizontal="center" vertical="center" wrapText="1"/>
      <protection locked="0"/>
    </xf>
  </cellXfs>
  <cellStyles count="2">
    <cellStyle name="Normal" xfId="0" builtinId="0"/>
    <cellStyle name="Percent" xfId="1" builtinId="5"/>
  </cellStyles>
  <dxfs count="182">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ill>
        <patternFill>
          <bgColor rgb="FFFFFF00"/>
        </patternFill>
      </fill>
    </dxf>
    <dxf>
      <fill>
        <patternFill>
          <bgColor rgb="FF00B05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theme="0" tint="-0.24994659260841701"/>
      </font>
      <fill>
        <patternFill>
          <bgColor theme="0"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0" tint="-0.24994659260841701"/>
      </font>
      <fill>
        <patternFill>
          <bgColor theme="0"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view="pageLayout" zoomScaleNormal="100" zoomScaleSheetLayoutView="100" workbookViewId="0">
      <selection activeCell="C19" sqref="C19"/>
    </sheetView>
  </sheetViews>
  <sheetFormatPr defaultColWidth="8.85546875" defaultRowHeight="14.25" x14ac:dyDescent="0.25"/>
  <cols>
    <col min="1" max="1" width="4.28515625" style="31" customWidth="1"/>
    <col min="2" max="2" width="4.28515625" style="41" customWidth="1"/>
    <col min="3" max="3" width="74.140625" style="2" customWidth="1"/>
    <col min="4" max="5" width="4.28515625" style="2" customWidth="1"/>
    <col min="6" max="6" width="35" style="2" customWidth="1"/>
    <col min="7" max="16384" width="8.85546875" style="2"/>
  </cols>
  <sheetData>
    <row r="1" spans="1:6" ht="28.5" customHeight="1" x14ac:dyDescent="0.25">
      <c r="A1" s="97" t="s">
        <v>175</v>
      </c>
      <c r="B1" s="97"/>
      <c r="C1" s="97"/>
      <c r="D1" s="97"/>
      <c r="E1" s="97"/>
      <c r="F1" s="97"/>
    </row>
    <row r="2" spans="1:6" s="1" customFormat="1" ht="16.5" customHeight="1" x14ac:dyDescent="0.25">
      <c r="A2" s="33" t="s">
        <v>51</v>
      </c>
      <c r="B2" s="119" t="s">
        <v>49</v>
      </c>
      <c r="C2" s="120" t="s">
        <v>50</v>
      </c>
      <c r="D2" s="121"/>
      <c r="E2" s="121"/>
      <c r="F2" s="88" t="s">
        <v>8</v>
      </c>
    </row>
    <row r="3" spans="1:6" s="1" customFormat="1" ht="17.25" customHeight="1" x14ac:dyDescent="0.25">
      <c r="A3" s="118" t="s">
        <v>48</v>
      </c>
      <c r="B3" s="118"/>
      <c r="C3" s="118"/>
      <c r="D3" s="118"/>
      <c r="E3" s="118"/>
      <c r="F3" s="118"/>
    </row>
    <row r="4" spans="1:6" s="1" customFormat="1" ht="27.75" customHeight="1" x14ac:dyDescent="0.25">
      <c r="A4" s="33">
        <v>1</v>
      </c>
      <c r="B4" s="32" t="s">
        <v>52</v>
      </c>
      <c r="C4" s="35" t="s">
        <v>9</v>
      </c>
      <c r="D4" s="26"/>
      <c r="E4" s="27"/>
      <c r="F4" s="28"/>
    </row>
    <row r="5" spans="1:6" s="1" customFormat="1" ht="27.75" customHeight="1" x14ac:dyDescent="0.25">
      <c r="A5" s="33">
        <v>2</v>
      </c>
      <c r="B5" s="32" t="s">
        <v>52</v>
      </c>
      <c r="C5" s="34" t="s">
        <v>65</v>
      </c>
      <c r="D5" s="27"/>
      <c r="E5" s="27"/>
      <c r="F5" s="28"/>
    </row>
    <row r="6" spans="1:6" s="1" customFormat="1" ht="27.75" customHeight="1" x14ac:dyDescent="0.25">
      <c r="A6" s="33">
        <v>3</v>
      </c>
      <c r="B6" s="32" t="s">
        <v>53</v>
      </c>
      <c r="C6" s="34" t="s">
        <v>10</v>
      </c>
      <c r="D6" s="27"/>
      <c r="E6" s="27"/>
      <c r="F6" s="28"/>
    </row>
    <row r="7" spans="1:6" s="1" customFormat="1" ht="27.75" customHeight="1" x14ac:dyDescent="0.25">
      <c r="A7" s="33">
        <v>4</v>
      </c>
      <c r="B7" s="32" t="s">
        <v>53</v>
      </c>
      <c r="C7" s="34" t="s">
        <v>60</v>
      </c>
      <c r="D7" s="27"/>
      <c r="E7" s="27"/>
      <c r="F7" s="28"/>
    </row>
    <row r="8" spans="1:6" s="1" customFormat="1" ht="27.75" customHeight="1" x14ac:dyDescent="0.25">
      <c r="A8" s="33">
        <v>5</v>
      </c>
      <c r="B8" s="32" t="s">
        <v>54</v>
      </c>
      <c r="C8" s="34" t="s">
        <v>12</v>
      </c>
      <c r="D8" s="27"/>
      <c r="E8" s="27"/>
      <c r="F8" s="28"/>
    </row>
    <row r="9" spans="1:6" s="1" customFormat="1" ht="27.75" customHeight="1" x14ac:dyDescent="0.25">
      <c r="A9" s="33">
        <v>6</v>
      </c>
      <c r="B9" s="32" t="s">
        <v>54</v>
      </c>
      <c r="C9" s="34" t="s">
        <v>13</v>
      </c>
      <c r="D9" s="27"/>
      <c r="E9" s="27"/>
      <c r="F9" s="28"/>
    </row>
    <row r="10" spans="1:6" s="1" customFormat="1" ht="27.75" customHeight="1" x14ac:dyDescent="0.25">
      <c r="A10" s="33">
        <v>7</v>
      </c>
      <c r="B10" s="32" t="s">
        <v>55</v>
      </c>
      <c r="C10" s="34" t="s">
        <v>66</v>
      </c>
      <c r="D10" s="27"/>
      <c r="E10" s="27"/>
      <c r="F10" s="28"/>
    </row>
    <row r="11" spans="1:6" s="1" customFormat="1" ht="27.75" customHeight="1" x14ac:dyDescent="0.25">
      <c r="A11" s="33">
        <v>8</v>
      </c>
      <c r="B11" s="32" t="s">
        <v>56</v>
      </c>
      <c r="C11" s="34" t="s">
        <v>15</v>
      </c>
      <c r="D11" s="27"/>
      <c r="E11" s="27"/>
      <c r="F11" s="28"/>
    </row>
    <row r="12" spans="1:6" s="1" customFormat="1" ht="27.75" customHeight="1" x14ac:dyDescent="0.25">
      <c r="A12" s="33">
        <v>9</v>
      </c>
      <c r="B12" s="32" t="s">
        <v>57</v>
      </c>
      <c r="C12" s="34" t="s">
        <v>16</v>
      </c>
      <c r="D12" s="27"/>
      <c r="E12" s="27"/>
      <c r="F12" s="28"/>
    </row>
    <row r="13" spans="1:6" s="1" customFormat="1" ht="28.5" customHeight="1" x14ac:dyDescent="0.25">
      <c r="A13" s="33">
        <v>10</v>
      </c>
      <c r="B13" s="32" t="s">
        <v>57</v>
      </c>
      <c r="C13" s="34" t="s">
        <v>17</v>
      </c>
      <c r="D13" s="27"/>
      <c r="E13" s="27"/>
      <c r="F13" s="28"/>
    </row>
    <row r="14" spans="1:6" s="1" customFormat="1" ht="17.25" customHeight="1" x14ac:dyDescent="0.25">
      <c r="A14" s="111" t="s">
        <v>272</v>
      </c>
      <c r="B14" s="111"/>
      <c r="C14" s="111"/>
      <c r="D14" s="111"/>
      <c r="E14" s="111"/>
      <c r="F14" s="111"/>
    </row>
    <row r="15" spans="1:6" s="3" customFormat="1" ht="28.5" customHeight="1" x14ac:dyDescent="0.25">
      <c r="A15" s="40">
        <v>1</v>
      </c>
      <c r="B15" s="36" t="s">
        <v>52</v>
      </c>
      <c r="C15" s="39" t="s">
        <v>58</v>
      </c>
      <c r="D15" s="37"/>
      <c r="E15" s="37"/>
      <c r="F15" s="37"/>
    </row>
    <row r="16" spans="1:6" s="1" customFormat="1" ht="28.5" customHeight="1" x14ac:dyDescent="0.25">
      <c r="A16" s="40">
        <v>2</v>
      </c>
      <c r="B16" s="32" t="s">
        <v>53</v>
      </c>
      <c r="C16" s="35" t="s">
        <v>11</v>
      </c>
      <c r="D16" s="27"/>
      <c r="E16" s="27"/>
      <c r="F16" s="28"/>
    </row>
    <row r="17" spans="1:6" s="1" customFormat="1" ht="17.25" customHeight="1" x14ac:dyDescent="0.25">
      <c r="A17" s="113" t="s">
        <v>59</v>
      </c>
      <c r="B17" s="113"/>
      <c r="C17" s="113"/>
      <c r="D17" s="113"/>
      <c r="E17" s="113"/>
      <c r="F17" s="113"/>
    </row>
    <row r="18" spans="1:6" s="1" customFormat="1" ht="28.5" customHeight="1" x14ac:dyDescent="0.25">
      <c r="A18" s="33">
        <v>1</v>
      </c>
      <c r="B18" s="32" t="s">
        <v>56</v>
      </c>
      <c r="C18" s="34" t="s">
        <v>14</v>
      </c>
      <c r="D18" s="27"/>
      <c r="E18" s="27"/>
      <c r="F18" s="28"/>
    </row>
    <row r="19" spans="1:6" s="1" customFormat="1" ht="28.5" customHeight="1" x14ac:dyDescent="0.25">
      <c r="A19" s="33">
        <v>2</v>
      </c>
      <c r="B19" s="32"/>
      <c r="C19" s="86" t="s">
        <v>133</v>
      </c>
      <c r="D19" s="27"/>
      <c r="E19" s="27"/>
      <c r="F19" s="28"/>
    </row>
    <row r="20" spans="1:6" ht="19.5" customHeight="1" x14ac:dyDescent="0.25">
      <c r="A20" s="33">
        <v>3</v>
      </c>
      <c r="B20" s="32"/>
      <c r="C20" s="86" t="s">
        <v>133</v>
      </c>
      <c r="D20" s="27"/>
      <c r="E20" s="27"/>
      <c r="F20" s="28"/>
    </row>
    <row r="21" spans="1:6" ht="12" x14ac:dyDescent="0.2">
      <c r="A21" s="38"/>
      <c r="B21" s="38"/>
      <c r="C21" s="29" t="s">
        <v>3</v>
      </c>
      <c r="D21" s="84" t="e">
        <f>((COUNTIF(D4:D18,"C")*3) + (COUNTIF(D4:D18, "P")*2)) / (COUNTA(D4:D18)*3)</f>
        <v>#DIV/0!</v>
      </c>
      <c r="E21" s="84" t="e">
        <f>((COUNTIF(E4:E18,"C")*3) + (COUNTIF(E4:E18, "P")*2)) / (COUNTA(E4:E18)*3)</f>
        <v>#DIV/0!</v>
      </c>
      <c r="F21" s="30"/>
    </row>
    <row r="22" spans="1:6" ht="12" x14ac:dyDescent="0.25">
      <c r="A22" s="38"/>
      <c r="B22" s="38"/>
      <c r="C22" s="25"/>
      <c r="D22" s="25"/>
      <c r="E22" s="25"/>
      <c r="F22" s="25"/>
    </row>
    <row r="24" spans="1:6" ht="14.25" customHeight="1" x14ac:dyDescent="0.25"/>
  </sheetData>
  <sheetProtection selectLockedCells="1"/>
  <mergeCells count="4">
    <mergeCell ref="A1:F1"/>
    <mergeCell ref="A3:F3"/>
    <mergeCell ref="A14:F14"/>
    <mergeCell ref="A17:F17"/>
  </mergeCells>
  <conditionalFormatting sqref="D18:E20 D16:F16 D4:F13">
    <cfRule type="cellIs" dxfId="181" priority="243" operator="equal">
      <formula>"n"</formula>
    </cfRule>
    <cfRule type="cellIs" dxfId="180" priority="244" operator="equal">
      <formula>"p"</formula>
    </cfRule>
    <cfRule type="cellIs" dxfId="179" priority="245" operator="equal">
      <formula>"c"</formula>
    </cfRule>
  </conditionalFormatting>
  <conditionalFormatting sqref="F18:F20">
    <cfRule type="cellIs" dxfId="178" priority="52" operator="equal">
      <formula>"n"</formula>
    </cfRule>
    <cfRule type="cellIs" dxfId="177" priority="53" operator="equal">
      <formula>"p"</formula>
    </cfRule>
    <cfRule type="cellIs" dxfId="176" priority="54" operator="equal">
      <formula>"c"</formula>
    </cfRule>
  </conditionalFormatting>
  <conditionalFormatting sqref="D21">
    <cfRule type="cellIs" dxfId="175" priority="74" operator="lessThan">
      <formula>0.8</formula>
    </cfRule>
    <cfRule type="cellIs" dxfId="174" priority="75" operator="equal">
      <formula>1</formula>
    </cfRule>
    <cfRule type="cellIs" dxfId="173" priority="76" operator="between">
      <formula>0.8</formula>
      <formula>0.99</formula>
    </cfRule>
    <cfRule type="containsErrors" dxfId="172" priority="246">
      <formula>ISERROR(D21)</formula>
    </cfRule>
  </conditionalFormatting>
  <conditionalFormatting sqref="E21">
    <cfRule type="cellIs" dxfId="171" priority="13" operator="lessThan">
      <formula>0.8</formula>
    </cfRule>
    <cfRule type="cellIs" dxfId="170" priority="14" operator="equal">
      <formula>1</formula>
    </cfRule>
    <cfRule type="cellIs" dxfId="169" priority="15" operator="between">
      <formula>0.8</formula>
      <formula>0.99</formula>
    </cfRule>
    <cfRule type="containsErrors" dxfId="168" priority="16">
      <formula>ISERROR(E21)</formula>
    </cfRule>
  </conditionalFormatting>
  <conditionalFormatting sqref="D2">
    <cfRule type="expression" dxfId="167" priority="71">
      <formula>$D$21=100%</formula>
    </cfRule>
    <cfRule type="expression" dxfId="166" priority="72">
      <formula>$D$21&lt;80%</formula>
    </cfRule>
    <cfRule type="expression" dxfId="165" priority="73">
      <formula>$D$21&gt;79%</formula>
    </cfRule>
  </conditionalFormatting>
  <conditionalFormatting sqref="E2">
    <cfRule type="expression" dxfId="164" priority="10">
      <formula>$E$21=100%</formula>
    </cfRule>
    <cfRule type="expression" dxfId="163" priority="11">
      <formula>$E$21&lt;80%</formula>
    </cfRule>
    <cfRule type="expression" dxfId="162" priority="12">
      <formula>$E$21&gt;79%</formula>
    </cfRule>
  </conditionalFormatting>
  <conditionalFormatting sqref="A1">
    <cfRule type="expression" dxfId="161" priority="1">
      <formula>$D$21=100%</formula>
    </cfRule>
    <cfRule type="expression" dxfId="160" priority="2">
      <formula>$D$21&lt;80%</formula>
    </cfRule>
    <cfRule type="expression" dxfId="159" priority="3">
      <formula>$D$21&gt;79%</formula>
    </cfRule>
  </conditionalFormatting>
  <pageMargins left="0.5" right="0.5" top="0.59375" bottom="0.75" header="0.3" footer="0.3"/>
  <pageSetup orientation="landscape" r:id="rId1"/>
  <headerFooter>
    <oddHeader>&amp;C&amp;"Ebrima,Bold"&amp;16&amp;K04-023*INTERNAL WORKING DOCUMENT</oddHeader>
    <oddFooter>&amp;L&amp;G&amp;C&amp;"Ebrima,Regular"&amp;8
I - Target Population        &amp;R&amp;"Ebrima,Regular"&amp;8&amp;KC00000*Intention of document/team self-assessment/program improvement</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3"/>
  <sheetViews>
    <sheetView view="pageLayout" zoomScaleNormal="100" workbookViewId="0">
      <selection activeCell="B4" sqref="B4:B11"/>
    </sheetView>
  </sheetViews>
  <sheetFormatPr defaultColWidth="8.85546875" defaultRowHeight="10.5" x14ac:dyDescent="0.25"/>
  <cols>
    <col min="1" max="1" width="4.28515625" style="62" customWidth="1"/>
    <col min="2" max="2" width="4.28515625" style="7" customWidth="1"/>
    <col min="3" max="3" width="76.5703125" style="6" customWidth="1"/>
    <col min="4" max="5" width="4.28515625" style="6" customWidth="1"/>
    <col min="6" max="6" width="33.7109375" style="18" customWidth="1"/>
    <col min="7" max="16384" width="8.85546875" style="6"/>
  </cols>
  <sheetData>
    <row r="1" spans="1:10" ht="26.25" customHeight="1" x14ac:dyDescent="0.25">
      <c r="A1" s="100" t="s">
        <v>256</v>
      </c>
      <c r="B1" s="100"/>
      <c r="C1" s="100"/>
      <c r="D1" s="100"/>
      <c r="E1" s="100"/>
      <c r="F1" s="100"/>
    </row>
    <row r="2" spans="1:10" ht="13.5" customHeight="1" x14ac:dyDescent="0.25">
      <c r="A2" s="114" t="s">
        <v>51</v>
      </c>
      <c r="B2" s="115" t="s">
        <v>49</v>
      </c>
      <c r="C2" s="116" t="s">
        <v>251</v>
      </c>
      <c r="D2" s="23"/>
      <c r="E2" s="23"/>
      <c r="F2" s="117" t="s">
        <v>8</v>
      </c>
      <c r="G2" s="8"/>
      <c r="H2" s="8"/>
      <c r="I2" s="8"/>
      <c r="J2" s="8"/>
    </row>
    <row r="3" spans="1:10" s="9" customFormat="1" ht="18" customHeight="1" x14ac:dyDescent="0.25">
      <c r="A3" s="112" t="s">
        <v>48</v>
      </c>
      <c r="B3" s="112"/>
      <c r="C3" s="112"/>
      <c r="D3" s="112"/>
      <c r="E3" s="112"/>
      <c r="F3" s="112"/>
    </row>
    <row r="4" spans="1:10" s="10" customFormat="1" ht="28.5" customHeight="1" x14ac:dyDescent="0.25">
      <c r="A4" s="64">
        <v>1</v>
      </c>
      <c r="B4" s="101" t="s">
        <v>252</v>
      </c>
      <c r="C4" s="102" t="s">
        <v>257</v>
      </c>
      <c r="D4" s="22"/>
      <c r="E4" s="22"/>
      <c r="F4" s="5"/>
    </row>
    <row r="5" spans="1:10" s="10" customFormat="1" ht="28.5" customHeight="1" x14ac:dyDescent="0.25">
      <c r="A5" s="64">
        <v>2</v>
      </c>
      <c r="B5" s="101" t="s">
        <v>252</v>
      </c>
      <c r="C5" s="102" t="s">
        <v>258</v>
      </c>
      <c r="D5" s="22"/>
      <c r="E5" s="22"/>
      <c r="F5" s="5"/>
    </row>
    <row r="6" spans="1:10" s="10" customFormat="1" ht="28.5" customHeight="1" x14ac:dyDescent="0.25">
      <c r="A6" s="64">
        <v>3</v>
      </c>
      <c r="B6" s="101" t="s">
        <v>252</v>
      </c>
      <c r="C6" s="102" t="s">
        <v>7</v>
      </c>
      <c r="D6" s="22"/>
      <c r="E6" s="22"/>
      <c r="F6" s="5"/>
    </row>
    <row r="7" spans="1:10" s="10" customFormat="1" ht="28.5" customHeight="1" x14ac:dyDescent="0.25">
      <c r="A7" s="64">
        <v>4</v>
      </c>
      <c r="B7" s="101" t="s">
        <v>252</v>
      </c>
      <c r="C7" s="103" t="s">
        <v>259</v>
      </c>
      <c r="D7" s="22"/>
      <c r="E7" s="22"/>
      <c r="F7" s="5"/>
    </row>
    <row r="8" spans="1:10" s="10" customFormat="1" ht="28.5" customHeight="1" x14ac:dyDescent="0.25">
      <c r="A8" s="64">
        <v>5</v>
      </c>
      <c r="B8" s="101" t="s">
        <v>254</v>
      </c>
      <c r="C8" s="102" t="s">
        <v>253</v>
      </c>
      <c r="D8" s="22"/>
      <c r="E8" s="22"/>
      <c r="F8" s="5"/>
    </row>
    <row r="9" spans="1:10" s="10" customFormat="1" ht="28.5" customHeight="1" x14ac:dyDescent="0.25">
      <c r="A9" s="64">
        <v>6</v>
      </c>
      <c r="B9" s="101" t="s">
        <v>255</v>
      </c>
      <c r="C9" s="102" t="s">
        <v>6</v>
      </c>
      <c r="D9" s="22"/>
      <c r="E9" s="22"/>
      <c r="F9" s="5"/>
    </row>
    <row r="10" spans="1:10" s="10" customFormat="1" ht="28.5" customHeight="1" x14ac:dyDescent="0.25">
      <c r="A10" s="64">
        <v>7</v>
      </c>
      <c r="B10" s="101" t="s">
        <v>265</v>
      </c>
      <c r="C10" s="102" t="s">
        <v>266</v>
      </c>
      <c r="D10" s="22"/>
      <c r="E10" s="22"/>
      <c r="F10" s="5"/>
    </row>
    <row r="11" spans="1:10" s="10" customFormat="1" ht="28.5" customHeight="1" x14ac:dyDescent="0.25">
      <c r="A11" s="106">
        <v>8</v>
      </c>
      <c r="B11" s="107" t="s">
        <v>267</v>
      </c>
      <c r="C11" s="108" t="s">
        <v>268</v>
      </c>
      <c r="D11" s="109"/>
      <c r="E11" s="109"/>
      <c r="F11" s="110"/>
    </row>
    <row r="12" spans="1:10" s="9" customFormat="1" ht="18" customHeight="1" x14ac:dyDescent="0.25">
      <c r="A12" s="111" t="s">
        <v>272</v>
      </c>
      <c r="B12" s="111"/>
      <c r="C12" s="111"/>
      <c r="D12" s="111"/>
      <c r="E12" s="111"/>
      <c r="F12" s="111"/>
    </row>
    <row r="13" spans="1:10" s="10" customFormat="1" ht="28.5" customHeight="1" x14ac:dyDescent="0.25">
      <c r="A13" s="64">
        <v>1</v>
      </c>
      <c r="B13" s="101" t="s">
        <v>255</v>
      </c>
      <c r="C13" s="102" t="s">
        <v>260</v>
      </c>
      <c r="D13" s="22"/>
      <c r="E13" s="22"/>
      <c r="F13" s="5"/>
    </row>
    <row r="14" spans="1:10" s="10" customFormat="1" ht="28.5" customHeight="1" x14ac:dyDescent="0.25">
      <c r="A14" s="64">
        <v>2</v>
      </c>
      <c r="B14" s="101" t="s">
        <v>262</v>
      </c>
      <c r="C14" s="102" t="s">
        <v>261</v>
      </c>
      <c r="D14" s="22"/>
      <c r="E14" s="22"/>
      <c r="F14" s="5"/>
    </row>
    <row r="15" spans="1:10" s="10" customFormat="1" ht="28.5" customHeight="1" x14ac:dyDescent="0.25">
      <c r="A15" s="64">
        <v>3</v>
      </c>
      <c r="B15" s="101" t="s">
        <v>263</v>
      </c>
      <c r="C15" s="102" t="s">
        <v>264</v>
      </c>
      <c r="D15" s="22"/>
      <c r="E15" s="22"/>
      <c r="F15" s="5"/>
    </row>
    <row r="16" spans="1:10" s="16" customFormat="1" ht="28.5" customHeight="1" x14ac:dyDescent="0.25">
      <c r="A16" s="105">
        <v>4</v>
      </c>
      <c r="B16" s="101" t="s">
        <v>269</v>
      </c>
      <c r="C16" s="102" t="s">
        <v>270</v>
      </c>
      <c r="D16" s="22"/>
      <c r="E16" s="22"/>
      <c r="F16" s="5"/>
    </row>
    <row r="17" spans="1:6" s="10" customFormat="1" ht="28.5" customHeight="1" x14ac:dyDescent="0.25">
      <c r="A17" s="106">
        <v>5</v>
      </c>
      <c r="B17" s="107" t="s">
        <v>271</v>
      </c>
      <c r="C17" s="108" t="s">
        <v>273</v>
      </c>
      <c r="D17" s="109"/>
      <c r="E17" s="109"/>
      <c r="F17" s="110"/>
    </row>
    <row r="18" spans="1:6" s="9" customFormat="1" ht="18" customHeight="1" x14ac:dyDescent="0.25">
      <c r="A18" s="113" t="s">
        <v>59</v>
      </c>
      <c r="B18" s="113"/>
      <c r="C18" s="113"/>
      <c r="D18" s="113"/>
      <c r="E18" s="113"/>
      <c r="F18" s="113"/>
    </row>
    <row r="19" spans="1:6" s="10" customFormat="1" ht="28.5" customHeight="1" x14ac:dyDescent="0.25">
      <c r="A19" s="64">
        <v>1</v>
      </c>
      <c r="B19" s="101"/>
      <c r="C19" s="104" t="s">
        <v>133</v>
      </c>
      <c r="D19" s="22"/>
      <c r="E19" s="22"/>
      <c r="F19" s="5"/>
    </row>
    <row r="20" spans="1:6" s="10" customFormat="1" ht="23.25" customHeight="1" x14ac:dyDescent="0.25">
      <c r="A20" s="64">
        <v>2</v>
      </c>
      <c r="B20" s="101"/>
      <c r="C20" s="104" t="s">
        <v>133</v>
      </c>
      <c r="D20" s="22"/>
      <c r="E20" s="22"/>
      <c r="F20" s="5"/>
    </row>
    <row r="21" spans="1:6" s="10" customFormat="1" ht="23.25" customHeight="1" x14ac:dyDescent="0.25">
      <c r="A21" s="64">
        <v>3</v>
      </c>
      <c r="B21" s="101"/>
      <c r="C21" s="104" t="s">
        <v>133</v>
      </c>
      <c r="D21" s="22"/>
      <c r="E21" s="22"/>
      <c r="F21" s="5"/>
    </row>
    <row r="22" spans="1:6" s="10" customFormat="1" ht="22.5" customHeight="1" x14ac:dyDescent="0.25">
      <c r="A22" s="64">
        <v>4</v>
      </c>
      <c r="B22" s="101"/>
      <c r="C22" s="104" t="s">
        <v>133</v>
      </c>
      <c r="D22" s="22"/>
      <c r="E22" s="22"/>
      <c r="F22" s="5"/>
    </row>
    <row r="23" spans="1:6" ht="18.600000000000001" customHeight="1" x14ac:dyDescent="0.15">
      <c r="C23" s="11" t="s">
        <v>3</v>
      </c>
      <c r="D23" s="24" t="e">
        <f>((COUNTIF(D4:D22,"C")*3) + (COUNTIF(D4:D22, "p")*2)) / (COUNTA(D4:D22)*3)</f>
        <v>#DIV/0!</v>
      </c>
      <c r="E23" s="24" t="e">
        <f>((COUNTIF(E4:E22,"C")*3) + (COUNTIF(E4:E22, "p")*2)) / (COUNTA(E4:E22)*3)</f>
        <v>#DIV/0!</v>
      </c>
      <c r="F23" s="4"/>
    </row>
  </sheetData>
  <sheetProtection selectLockedCells="1"/>
  <mergeCells count="4">
    <mergeCell ref="A1:F1"/>
    <mergeCell ref="A3:F3"/>
    <mergeCell ref="A12:F12"/>
    <mergeCell ref="A18:F18"/>
  </mergeCells>
  <conditionalFormatting sqref="D13:F17 D19:F22 D4:F11">
    <cfRule type="cellIs" dxfId="15" priority="42" operator="equal">
      <formula>"n"</formula>
    </cfRule>
    <cfRule type="cellIs" dxfId="14" priority="43" operator="equal">
      <formula>"p"</formula>
    </cfRule>
    <cfRule type="cellIs" dxfId="13" priority="44" operator="equal">
      <formula>"c"</formula>
    </cfRule>
  </conditionalFormatting>
  <conditionalFormatting sqref="D23:E23">
    <cfRule type="cellIs" dxfId="12" priority="17" operator="lessThan">
      <formula>0.8</formula>
    </cfRule>
    <cfRule type="cellIs" dxfId="11" priority="18" operator="equal">
      <formula>1</formula>
    </cfRule>
    <cfRule type="cellIs" dxfId="10" priority="19" operator="greaterThanOrEqual">
      <formula>0.8</formula>
    </cfRule>
    <cfRule type="containsErrors" dxfId="9" priority="45">
      <formula>ISERROR(D23)</formula>
    </cfRule>
  </conditionalFormatting>
  <conditionalFormatting sqref="A1">
    <cfRule type="expression" dxfId="8" priority="4">
      <formula>$D$23=100%</formula>
    </cfRule>
    <cfRule type="expression" dxfId="7" priority="5">
      <formula>$D$23&lt;80%</formula>
    </cfRule>
    <cfRule type="expression" dxfId="6" priority="6">
      <formula>$D$23&gt;79%</formula>
    </cfRule>
  </conditionalFormatting>
  <conditionalFormatting sqref="D2">
    <cfRule type="expression" dxfId="5" priority="32">
      <formula>$D$23=100%</formula>
    </cfRule>
    <cfRule type="expression" dxfId="4" priority="33">
      <formula>$D$23&lt;80%</formula>
    </cfRule>
    <cfRule type="expression" dxfId="3" priority="34">
      <formula>$D$23&gt;79%</formula>
    </cfRule>
  </conditionalFormatting>
  <conditionalFormatting sqref="E2">
    <cfRule type="expression" dxfId="2" priority="1">
      <formula>$E$23=100%</formula>
    </cfRule>
    <cfRule type="expression" dxfId="1" priority="2">
      <formula>$E$23&lt;80%</formula>
    </cfRule>
    <cfRule type="expression" dxfId="0" priority="3">
      <formula>$E$23&gt;79%</formula>
    </cfRule>
  </conditionalFormatting>
  <pageMargins left="0.5" right="0.5" top="0.75" bottom="0.75" header="0.3" footer="0.3"/>
  <pageSetup firstPageNumber="28" orientation="landscape" r:id="rId1"/>
  <headerFooter>
    <oddHeader>&amp;C&amp;"Ebrima,Bold"&amp;16&amp;K04-024*INTERNAL WORKING DOCUMENT</oddHeader>
    <oddFooter>&amp;L&amp;G&amp;C&amp;"Ebrima,Regular"&amp;8
X-Monitoring and Evaluation        &amp;R&amp;"Ebrima,Regular"&amp;8&amp;KC00000*Intention of document/team self-assessment/program improvement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view="pageLayout" zoomScaleNormal="100" workbookViewId="0">
      <selection activeCell="B12" sqref="B12"/>
    </sheetView>
  </sheetViews>
  <sheetFormatPr defaultColWidth="8.85546875" defaultRowHeight="10.5" x14ac:dyDescent="0.25"/>
  <cols>
    <col min="1" max="1" width="4.28515625" style="6" customWidth="1"/>
    <col min="2" max="2" width="4.28515625" style="7" customWidth="1"/>
    <col min="3" max="3" width="73" style="6" customWidth="1"/>
    <col min="4" max="5" width="4.5703125" style="6" customWidth="1"/>
    <col min="6" max="6" width="35.85546875" style="6" customWidth="1"/>
    <col min="7" max="16384" width="8.85546875" style="6"/>
  </cols>
  <sheetData>
    <row r="1" spans="1:10" ht="45" customHeight="1" x14ac:dyDescent="0.25">
      <c r="A1" s="97" t="s">
        <v>67</v>
      </c>
      <c r="B1" s="97"/>
      <c r="C1" s="97"/>
      <c r="D1" s="97"/>
      <c r="E1" s="97"/>
      <c r="F1" s="97"/>
    </row>
    <row r="2" spans="1:10" ht="16.5" customHeight="1" x14ac:dyDescent="0.25">
      <c r="A2" s="53" t="s">
        <v>51</v>
      </c>
      <c r="B2" s="52" t="s">
        <v>49</v>
      </c>
      <c r="C2" s="54" t="s">
        <v>64</v>
      </c>
      <c r="D2" s="47"/>
      <c r="E2" s="47"/>
      <c r="F2" s="53" t="s">
        <v>8</v>
      </c>
      <c r="G2" s="8"/>
      <c r="H2" s="8"/>
      <c r="I2" s="8"/>
      <c r="J2" s="8"/>
    </row>
    <row r="3" spans="1:10" s="9" customFormat="1" ht="16.5" customHeight="1" x14ac:dyDescent="0.25">
      <c r="A3" s="112" t="s">
        <v>48</v>
      </c>
      <c r="B3" s="112"/>
      <c r="C3" s="112"/>
      <c r="D3" s="112"/>
      <c r="E3" s="112"/>
      <c r="F3" s="112"/>
    </row>
    <row r="4" spans="1:10" s="10" customFormat="1" ht="29.25" customHeight="1" x14ac:dyDescent="0.25">
      <c r="A4" s="53">
        <v>1</v>
      </c>
      <c r="B4" s="48" t="s">
        <v>61</v>
      </c>
      <c r="C4" s="49" t="s">
        <v>19</v>
      </c>
      <c r="D4" s="27"/>
      <c r="E4" s="27"/>
      <c r="F4" s="44"/>
    </row>
    <row r="5" spans="1:10" s="10" customFormat="1" ht="29.25" customHeight="1" x14ac:dyDescent="0.25">
      <c r="A5" s="53">
        <v>2</v>
      </c>
      <c r="B5" s="48" t="s">
        <v>62</v>
      </c>
      <c r="C5" s="49" t="s">
        <v>74</v>
      </c>
      <c r="D5" s="27"/>
      <c r="E5" s="27"/>
      <c r="F5" s="44"/>
    </row>
    <row r="6" spans="1:10" s="10" customFormat="1" ht="29.25" customHeight="1" x14ac:dyDescent="0.25">
      <c r="A6" s="53">
        <v>3</v>
      </c>
      <c r="B6" s="48" t="s">
        <v>70</v>
      </c>
      <c r="C6" s="49" t="s">
        <v>23</v>
      </c>
      <c r="D6" s="27"/>
      <c r="E6" s="27"/>
      <c r="F6" s="44"/>
    </row>
    <row r="7" spans="1:10" s="10" customFormat="1" ht="39.75" customHeight="1" x14ac:dyDescent="0.25">
      <c r="A7" s="53">
        <v>4</v>
      </c>
      <c r="B7" s="48" t="s">
        <v>63</v>
      </c>
      <c r="C7" s="51" t="s">
        <v>22</v>
      </c>
      <c r="D7" s="27"/>
      <c r="E7" s="27"/>
      <c r="F7" s="44"/>
    </row>
    <row r="8" spans="1:10" s="9" customFormat="1" ht="16.5" customHeight="1" x14ac:dyDescent="0.25">
      <c r="A8" s="111" t="s">
        <v>272</v>
      </c>
      <c r="B8" s="111"/>
      <c r="C8" s="111"/>
      <c r="D8" s="111"/>
      <c r="E8" s="111"/>
      <c r="F8" s="111"/>
    </row>
    <row r="9" spans="1:10" s="10" customFormat="1" ht="29.25" customHeight="1" x14ac:dyDescent="0.25">
      <c r="A9" s="53">
        <v>1</v>
      </c>
      <c r="B9" s="48" t="s">
        <v>61</v>
      </c>
      <c r="C9" s="49" t="s">
        <v>18</v>
      </c>
      <c r="D9" s="27"/>
      <c r="E9" s="27"/>
      <c r="F9" s="44"/>
    </row>
    <row r="10" spans="1:10" s="10" customFormat="1" ht="29.25" customHeight="1" x14ac:dyDescent="0.25">
      <c r="A10" s="53">
        <v>2</v>
      </c>
      <c r="B10" s="48" t="s">
        <v>70</v>
      </c>
      <c r="C10" s="49" t="s">
        <v>20</v>
      </c>
      <c r="D10" s="27"/>
      <c r="E10" s="27"/>
      <c r="F10" s="44"/>
    </row>
    <row r="11" spans="1:10" s="10" customFormat="1" ht="29.25" customHeight="1" x14ac:dyDescent="0.25">
      <c r="A11" s="53">
        <v>3</v>
      </c>
      <c r="B11" s="48" t="s">
        <v>70</v>
      </c>
      <c r="C11" s="49" t="s">
        <v>68</v>
      </c>
      <c r="D11" s="27"/>
      <c r="E11" s="27"/>
      <c r="F11" s="44"/>
    </row>
    <row r="12" spans="1:10" s="10" customFormat="1" ht="29.25" customHeight="1" x14ac:dyDescent="0.25">
      <c r="A12" s="53">
        <v>4</v>
      </c>
      <c r="B12" s="48" t="s">
        <v>71</v>
      </c>
      <c r="C12" s="49" t="s">
        <v>21</v>
      </c>
      <c r="D12" s="27"/>
      <c r="E12" s="27"/>
      <c r="F12" s="44"/>
    </row>
    <row r="13" spans="1:10" s="9" customFormat="1" ht="16.5" customHeight="1" x14ac:dyDescent="0.25">
      <c r="A13" s="113" t="s">
        <v>59</v>
      </c>
      <c r="B13" s="113"/>
      <c r="C13" s="113"/>
      <c r="D13" s="113"/>
      <c r="E13" s="113"/>
      <c r="F13" s="113"/>
    </row>
    <row r="14" spans="1:10" s="9" customFormat="1" ht="42" customHeight="1" x14ac:dyDescent="0.25">
      <c r="A14" s="53">
        <v>1</v>
      </c>
      <c r="B14" s="48" t="s">
        <v>62</v>
      </c>
      <c r="C14" s="49" t="s">
        <v>69</v>
      </c>
      <c r="D14" s="27"/>
      <c r="E14" s="27"/>
      <c r="F14" s="44"/>
    </row>
    <row r="15" spans="1:10" s="9" customFormat="1" ht="29.25" customHeight="1" x14ac:dyDescent="0.25">
      <c r="A15" s="53">
        <v>2</v>
      </c>
      <c r="B15" s="48"/>
      <c r="C15" s="86" t="s">
        <v>133</v>
      </c>
      <c r="D15" s="27"/>
      <c r="E15" s="27"/>
      <c r="F15" s="44"/>
    </row>
    <row r="16" spans="1:10" s="9" customFormat="1" ht="29.25" customHeight="1" x14ac:dyDescent="0.25">
      <c r="A16" s="53">
        <v>3</v>
      </c>
      <c r="B16" s="48"/>
      <c r="C16" s="86" t="s">
        <v>133</v>
      </c>
      <c r="D16" s="27"/>
      <c r="E16" s="27"/>
      <c r="F16" s="44"/>
    </row>
    <row r="17" spans="1:6" s="10" customFormat="1" ht="29.25" customHeight="1" x14ac:dyDescent="0.25">
      <c r="A17" s="53">
        <v>4</v>
      </c>
      <c r="B17" s="48"/>
      <c r="C17" s="86" t="s">
        <v>133</v>
      </c>
      <c r="D17" s="27"/>
      <c r="E17" s="27"/>
      <c r="F17" s="44"/>
    </row>
    <row r="18" spans="1:6" ht="21.75" customHeight="1" x14ac:dyDescent="0.2">
      <c r="A18" s="42"/>
      <c r="B18" s="43"/>
      <c r="C18" s="45" t="s">
        <v>3</v>
      </c>
      <c r="D18" s="50" t="e">
        <f>((COUNTIF(D4:D17,"C")*3) + (COUNTIF(D4:D17, "P")*2)) / (COUNTA(D4:D17)*3)</f>
        <v>#DIV/0!</v>
      </c>
      <c r="E18" s="50" t="e">
        <f>((COUNTIF(E4:E17,"C")*3) + (COUNTIF(E4:E17, "P")*2)) / (COUNTA(E4:E17)*3)</f>
        <v>#DIV/0!</v>
      </c>
      <c r="F18" s="46"/>
    </row>
    <row r="19" spans="1:6" ht="12" x14ac:dyDescent="0.25">
      <c r="A19" s="42"/>
      <c r="B19" s="43"/>
      <c r="C19" s="42"/>
      <c r="D19" s="42"/>
      <c r="E19" s="42"/>
      <c r="F19" s="42"/>
    </row>
    <row r="20" spans="1:6" ht="12" x14ac:dyDescent="0.25">
      <c r="A20" s="42"/>
      <c r="B20" s="43"/>
      <c r="C20" s="42"/>
      <c r="D20" s="42"/>
      <c r="E20" s="42"/>
      <c r="F20" s="42"/>
    </row>
    <row r="21" spans="1:6" ht="12" x14ac:dyDescent="0.25">
      <c r="A21" s="42"/>
      <c r="B21" s="43"/>
      <c r="C21" s="42"/>
      <c r="D21" s="42"/>
      <c r="E21" s="42"/>
      <c r="F21" s="42"/>
    </row>
    <row r="22" spans="1:6" ht="12" x14ac:dyDescent="0.25">
      <c r="A22" s="42"/>
      <c r="B22" s="43"/>
      <c r="C22" s="42"/>
      <c r="D22" s="42"/>
      <c r="E22" s="42"/>
      <c r="F22" s="42"/>
    </row>
    <row r="23" spans="1:6" ht="12" x14ac:dyDescent="0.25">
      <c r="A23" s="42"/>
      <c r="B23" s="43"/>
      <c r="C23" s="42"/>
      <c r="D23" s="42"/>
      <c r="E23" s="42"/>
      <c r="F23" s="42"/>
    </row>
    <row r="24" spans="1:6" ht="12" x14ac:dyDescent="0.25">
      <c r="A24" s="42"/>
      <c r="B24" s="43"/>
      <c r="C24" s="42"/>
      <c r="D24" s="42"/>
      <c r="E24" s="42"/>
      <c r="F24" s="42"/>
    </row>
  </sheetData>
  <sheetProtection selectLockedCells="1"/>
  <mergeCells count="4">
    <mergeCell ref="A1:F1"/>
    <mergeCell ref="A3:F3"/>
    <mergeCell ref="A8:F8"/>
    <mergeCell ref="A13:F13"/>
  </mergeCells>
  <conditionalFormatting sqref="D4:F7 D9:F12 D14:E16 F14:F17">
    <cfRule type="cellIs" dxfId="158" priority="179" operator="equal">
      <formula>"n"</formula>
    </cfRule>
    <cfRule type="cellIs" dxfId="157" priority="180" operator="equal">
      <formula>"p"</formula>
    </cfRule>
    <cfRule type="cellIs" dxfId="156" priority="181" operator="equal">
      <formula>"c"</formula>
    </cfRule>
  </conditionalFormatting>
  <conditionalFormatting sqref="D18:E18">
    <cfRule type="cellIs" dxfId="155" priority="83" operator="lessThan">
      <formula>0.8</formula>
    </cfRule>
    <cfRule type="cellIs" dxfId="154" priority="84" operator="equal">
      <formula>1</formula>
    </cfRule>
    <cfRule type="cellIs" dxfId="153" priority="85" operator="greaterThanOrEqual">
      <formula>0.8</formula>
    </cfRule>
    <cfRule type="containsErrors" dxfId="152" priority="182">
      <formula>ISERROR(D18)</formula>
    </cfRule>
  </conditionalFormatting>
  <conditionalFormatting sqref="A1">
    <cfRule type="expression" dxfId="151" priority="70">
      <formula>$D$18=100%</formula>
    </cfRule>
    <cfRule type="expression" dxfId="150" priority="71">
      <formula>$D$18&lt;80%</formula>
    </cfRule>
    <cfRule type="expression" dxfId="149" priority="72">
      <formula>$D$18&gt;79%</formula>
    </cfRule>
  </conditionalFormatting>
  <conditionalFormatting sqref="D17">
    <cfRule type="cellIs" dxfId="148" priority="46" operator="equal">
      <formula>"n"</formula>
    </cfRule>
    <cfRule type="cellIs" dxfId="147" priority="47" operator="equal">
      <formula>"p"</formula>
    </cfRule>
    <cfRule type="cellIs" dxfId="146" priority="48" operator="equal">
      <formula>"c"</formula>
    </cfRule>
  </conditionalFormatting>
  <conditionalFormatting sqref="E17">
    <cfRule type="cellIs" dxfId="145" priority="43" operator="equal">
      <formula>"n"</formula>
    </cfRule>
    <cfRule type="cellIs" dxfId="144" priority="44" operator="equal">
      <formula>"p"</formula>
    </cfRule>
    <cfRule type="cellIs" dxfId="143" priority="45" operator="equal">
      <formula>"c"</formula>
    </cfRule>
  </conditionalFormatting>
  <conditionalFormatting sqref="D2">
    <cfRule type="expression" dxfId="142" priority="98">
      <formula>$D$18=100%</formula>
    </cfRule>
    <cfRule type="expression" dxfId="141" priority="99">
      <formula>$D$18&lt;80%</formula>
    </cfRule>
    <cfRule type="expression" dxfId="140" priority="100">
      <formula>$D$18&gt;79%</formula>
    </cfRule>
  </conditionalFormatting>
  <conditionalFormatting sqref="E2">
    <cfRule type="expression" dxfId="139" priority="10">
      <formula>$E$18=100%</formula>
    </cfRule>
    <cfRule type="expression" dxfId="138" priority="11">
      <formula>$E$18&lt;80%</formula>
    </cfRule>
    <cfRule type="expression" dxfId="137" priority="12">
      <formula>$E$18&gt;79%</formula>
    </cfRule>
  </conditionalFormatting>
  <pageMargins left="0.5" right="0.5" top="0.625" bottom="0.75" header="0.3" footer="0.3"/>
  <pageSetup firstPageNumber="3" orientation="landscape" r:id="rId1"/>
  <headerFooter>
    <oddHeader>&amp;C&amp;"Ebrima,Bold"&amp;16&amp;K04-024*INTERNAL WORKING DOCUMENT</oddHeader>
    <oddFooter>&amp;L&amp;G&amp;C&amp;"Ebrima,Regular"&amp;8
II-Equity and Inclusion       &amp;R&amp;"Ebrima,Regular"&amp;8&amp;KC00000*Intention of document/team self-assessment/program improvement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view="pageLayout" zoomScaleNormal="100" workbookViewId="0">
      <selection activeCell="B22" sqref="B22"/>
    </sheetView>
  </sheetViews>
  <sheetFormatPr defaultColWidth="8.85546875" defaultRowHeight="10.5" x14ac:dyDescent="0.25"/>
  <cols>
    <col min="1" max="1" width="4.28515625" style="6" customWidth="1"/>
    <col min="2" max="2" width="4.28515625" style="7" customWidth="1"/>
    <col min="3" max="3" width="75.28515625" style="6" customWidth="1"/>
    <col min="4" max="5" width="4.28515625" style="6" customWidth="1"/>
    <col min="6" max="6" width="34.42578125" style="18" customWidth="1"/>
    <col min="7" max="16384" width="8.85546875" style="6"/>
  </cols>
  <sheetData>
    <row r="1" spans="1:10" ht="30" customHeight="1" x14ac:dyDescent="0.25">
      <c r="A1" s="97" t="s">
        <v>79</v>
      </c>
      <c r="B1" s="97"/>
      <c r="C1" s="97"/>
      <c r="D1" s="97"/>
      <c r="E1" s="97"/>
      <c r="F1" s="97"/>
    </row>
    <row r="2" spans="1:10" ht="17.25" customHeight="1" x14ac:dyDescent="0.25">
      <c r="A2" s="64" t="s">
        <v>72</v>
      </c>
      <c r="B2" s="52" t="s">
        <v>49</v>
      </c>
      <c r="C2" s="54" t="s">
        <v>64</v>
      </c>
      <c r="D2" s="47"/>
      <c r="E2" s="47"/>
      <c r="F2" s="63" t="s">
        <v>8</v>
      </c>
      <c r="G2" s="8"/>
      <c r="H2" s="8"/>
      <c r="I2" s="8"/>
      <c r="J2" s="8"/>
    </row>
    <row r="3" spans="1:10" s="9" customFormat="1" ht="16.5" customHeight="1" x14ac:dyDescent="0.25">
      <c r="A3" s="112" t="s">
        <v>48</v>
      </c>
      <c r="B3" s="112"/>
      <c r="C3" s="112"/>
      <c r="D3" s="112"/>
      <c r="E3" s="112"/>
      <c r="F3" s="112"/>
    </row>
    <row r="4" spans="1:10" s="10" customFormat="1" ht="28.5" customHeight="1" x14ac:dyDescent="0.25">
      <c r="A4" s="73">
        <v>1</v>
      </c>
      <c r="B4" s="48" t="s">
        <v>76</v>
      </c>
      <c r="C4" s="65" t="s">
        <v>77</v>
      </c>
      <c r="D4" s="56"/>
      <c r="E4" s="56"/>
      <c r="F4" s="44"/>
    </row>
    <row r="5" spans="1:10" s="10" customFormat="1" ht="28.5" customHeight="1" x14ac:dyDescent="0.25">
      <c r="A5" s="73">
        <v>2</v>
      </c>
      <c r="B5" s="48" t="s">
        <v>76</v>
      </c>
      <c r="C5" s="65" t="s">
        <v>78</v>
      </c>
      <c r="D5" s="56"/>
      <c r="E5" s="56"/>
      <c r="F5" s="44"/>
    </row>
    <row r="6" spans="1:10" s="13" customFormat="1" ht="28.5" customHeight="1" x14ac:dyDescent="0.25">
      <c r="A6" s="74">
        <v>3</v>
      </c>
      <c r="B6" s="48" t="s">
        <v>80</v>
      </c>
      <c r="C6" s="49" t="s">
        <v>95</v>
      </c>
      <c r="D6" s="56"/>
      <c r="E6" s="56"/>
      <c r="F6" s="44"/>
    </row>
    <row r="7" spans="1:10" s="10" customFormat="1" ht="28.5" customHeight="1" x14ac:dyDescent="0.25">
      <c r="A7" s="73">
        <v>4</v>
      </c>
      <c r="B7" s="48" t="s">
        <v>81</v>
      </c>
      <c r="C7" s="49" t="s">
        <v>85</v>
      </c>
      <c r="D7" s="56"/>
      <c r="E7" s="56"/>
      <c r="F7" s="44"/>
    </row>
    <row r="8" spans="1:10" s="10" customFormat="1" ht="28.5" customHeight="1" x14ac:dyDescent="0.25">
      <c r="A8" s="73">
        <v>5</v>
      </c>
      <c r="B8" s="48" t="s">
        <v>82</v>
      </c>
      <c r="C8" s="67" t="s">
        <v>84</v>
      </c>
      <c r="D8" s="56"/>
      <c r="E8" s="56"/>
      <c r="F8" s="44"/>
    </row>
    <row r="9" spans="1:10" s="10" customFormat="1" ht="28.5" customHeight="1" x14ac:dyDescent="0.25">
      <c r="A9" s="74">
        <v>6</v>
      </c>
      <c r="B9" s="48" t="s">
        <v>82</v>
      </c>
      <c r="C9" s="66" t="s">
        <v>86</v>
      </c>
      <c r="D9" s="56"/>
      <c r="E9" s="56"/>
      <c r="F9" s="44"/>
    </row>
    <row r="10" spans="1:10" s="10" customFormat="1" ht="28.5" customHeight="1" x14ac:dyDescent="0.25">
      <c r="A10" s="73">
        <v>7</v>
      </c>
      <c r="B10" s="48" t="s">
        <v>94</v>
      </c>
      <c r="C10" s="69" t="s">
        <v>89</v>
      </c>
      <c r="D10" s="56"/>
      <c r="E10" s="56"/>
      <c r="F10" s="44"/>
    </row>
    <row r="11" spans="1:10" s="10" customFormat="1" ht="28.5" customHeight="1" x14ac:dyDescent="0.25">
      <c r="A11" s="73">
        <v>8</v>
      </c>
      <c r="B11" s="48" t="s">
        <v>94</v>
      </c>
      <c r="C11" s="66" t="s">
        <v>90</v>
      </c>
      <c r="D11" s="56"/>
      <c r="E11" s="56"/>
      <c r="F11" s="44"/>
    </row>
    <row r="12" spans="1:10" s="10" customFormat="1" ht="28.5" customHeight="1" x14ac:dyDescent="0.25">
      <c r="A12" s="74">
        <v>9</v>
      </c>
      <c r="B12" s="48" t="s">
        <v>94</v>
      </c>
      <c r="C12" s="66" t="s">
        <v>91</v>
      </c>
      <c r="D12" s="56"/>
      <c r="E12" s="56"/>
      <c r="F12" s="44"/>
    </row>
    <row r="13" spans="1:10" s="10" customFormat="1" ht="28.5" customHeight="1" x14ac:dyDescent="0.25">
      <c r="A13" s="73">
        <v>10</v>
      </c>
      <c r="B13" s="48" t="s">
        <v>94</v>
      </c>
      <c r="C13" s="69" t="s">
        <v>92</v>
      </c>
      <c r="D13" s="56"/>
      <c r="E13" s="56"/>
      <c r="F13" s="44"/>
    </row>
    <row r="14" spans="1:10" s="10" customFormat="1" ht="28.5" customHeight="1" x14ac:dyDescent="0.25">
      <c r="A14" s="73">
        <v>11</v>
      </c>
      <c r="B14" s="48" t="s">
        <v>94</v>
      </c>
      <c r="C14" s="66" t="s">
        <v>93</v>
      </c>
      <c r="D14" s="56"/>
      <c r="E14" s="56"/>
      <c r="F14" s="44"/>
    </row>
    <row r="15" spans="1:10" s="10" customFormat="1" ht="42" customHeight="1" x14ac:dyDescent="0.25">
      <c r="A15" s="74">
        <v>12</v>
      </c>
      <c r="B15" s="48" t="s">
        <v>96</v>
      </c>
      <c r="C15" s="66" t="s">
        <v>97</v>
      </c>
      <c r="D15" s="56"/>
      <c r="E15" s="56"/>
      <c r="F15" s="44"/>
    </row>
    <row r="16" spans="1:10" s="10" customFormat="1" ht="41.25" customHeight="1" x14ac:dyDescent="0.25">
      <c r="A16" s="75">
        <v>13</v>
      </c>
      <c r="B16" s="76" t="s">
        <v>96</v>
      </c>
      <c r="C16" s="83" t="s">
        <v>98</v>
      </c>
      <c r="D16" s="57"/>
      <c r="E16" s="57"/>
      <c r="F16" s="77"/>
    </row>
    <row r="17" spans="1:6" s="10" customFormat="1" ht="28.5" customHeight="1" x14ac:dyDescent="0.25">
      <c r="A17" s="73">
        <v>14</v>
      </c>
      <c r="B17" s="48" t="s">
        <v>96</v>
      </c>
      <c r="C17" s="49" t="s">
        <v>274</v>
      </c>
      <c r="D17" s="56"/>
      <c r="E17" s="56"/>
      <c r="F17" s="44"/>
    </row>
    <row r="18" spans="1:6" s="82" customFormat="1" ht="21.75" customHeight="1" x14ac:dyDescent="0.25">
      <c r="A18" s="78"/>
      <c r="B18" s="79"/>
      <c r="C18" s="80"/>
      <c r="D18" s="60"/>
      <c r="E18" s="60"/>
      <c r="F18" s="81"/>
    </row>
    <row r="19" spans="1:6" s="9" customFormat="1" ht="16.5" customHeight="1" x14ac:dyDescent="0.25">
      <c r="A19" s="111" t="s">
        <v>272</v>
      </c>
      <c r="B19" s="111"/>
      <c r="C19" s="111"/>
      <c r="D19" s="111"/>
      <c r="E19" s="111"/>
      <c r="F19" s="111"/>
    </row>
    <row r="20" spans="1:6" s="10" customFormat="1" ht="41.25" customHeight="1" x14ac:dyDescent="0.25">
      <c r="A20" s="64">
        <v>1</v>
      </c>
      <c r="B20" s="48" t="s">
        <v>73</v>
      </c>
      <c r="C20" s="49" t="s">
        <v>75</v>
      </c>
      <c r="D20" s="56"/>
      <c r="E20" s="56"/>
      <c r="F20" s="44"/>
    </row>
    <row r="21" spans="1:6" s="10" customFormat="1" ht="28.5" customHeight="1" x14ac:dyDescent="0.25">
      <c r="A21" s="64">
        <v>2</v>
      </c>
      <c r="B21" s="48" t="s">
        <v>82</v>
      </c>
      <c r="C21" s="66" t="s">
        <v>83</v>
      </c>
      <c r="D21" s="56"/>
      <c r="E21" s="56"/>
      <c r="F21" s="44"/>
    </row>
    <row r="22" spans="1:6" s="10" customFormat="1" ht="28.5" customHeight="1" x14ac:dyDescent="0.25">
      <c r="A22" s="64">
        <v>3</v>
      </c>
      <c r="B22" s="48" t="s">
        <v>88</v>
      </c>
      <c r="C22" s="66" t="s">
        <v>87</v>
      </c>
      <c r="D22" s="56"/>
      <c r="E22" s="56"/>
      <c r="F22" s="44"/>
    </row>
    <row r="23" spans="1:6" s="10" customFormat="1" ht="40.5" customHeight="1" x14ac:dyDescent="0.25">
      <c r="A23" s="64">
        <v>4</v>
      </c>
      <c r="B23" s="48"/>
      <c r="C23" s="66" t="s">
        <v>100</v>
      </c>
      <c r="D23" s="56"/>
      <c r="E23" s="56"/>
      <c r="F23" s="44"/>
    </row>
    <row r="24" spans="1:6" s="9" customFormat="1" ht="16.5" customHeight="1" x14ac:dyDescent="0.25">
      <c r="A24" s="113" t="s">
        <v>59</v>
      </c>
      <c r="B24" s="113"/>
      <c r="C24" s="113"/>
      <c r="D24" s="113"/>
      <c r="E24" s="113"/>
      <c r="F24" s="113"/>
    </row>
    <row r="25" spans="1:6" s="9" customFormat="1" ht="28.5" customHeight="1" x14ac:dyDescent="0.25">
      <c r="A25" s="71">
        <v>1</v>
      </c>
      <c r="B25" s="72"/>
      <c r="C25" s="86" t="s">
        <v>133</v>
      </c>
      <c r="D25" s="56"/>
      <c r="E25" s="56"/>
      <c r="F25" s="68"/>
    </row>
    <row r="26" spans="1:6" s="9" customFormat="1" ht="28.5" customHeight="1" x14ac:dyDescent="0.25">
      <c r="A26" s="71">
        <v>2</v>
      </c>
      <c r="B26" s="72"/>
      <c r="C26" s="86" t="s">
        <v>133</v>
      </c>
      <c r="D26" s="56"/>
      <c r="E26" s="56"/>
      <c r="F26" s="68"/>
    </row>
    <row r="27" spans="1:6" s="9" customFormat="1" ht="28.5" customHeight="1" x14ac:dyDescent="0.25">
      <c r="A27" s="71">
        <v>3</v>
      </c>
      <c r="B27" s="72"/>
      <c r="C27" s="86" t="s">
        <v>133</v>
      </c>
      <c r="D27" s="56"/>
      <c r="E27" s="56"/>
      <c r="F27" s="68"/>
    </row>
    <row r="28" spans="1:6" s="9" customFormat="1" ht="28.5" customHeight="1" x14ac:dyDescent="0.25">
      <c r="A28" s="71">
        <v>4</v>
      </c>
      <c r="B28" s="72"/>
      <c r="C28" s="86" t="s">
        <v>133</v>
      </c>
      <c r="D28" s="56"/>
      <c r="E28" s="56"/>
      <c r="F28" s="68"/>
    </row>
    <row r="29" spans="1:6" ht="18.600000000000001" customHeight="1" x14ac:dyDescent="0.2">
      <c r="B29" s="43"/>
      <c r="C29" s="45" t="s">
        <v>3</v>
      </c>
      <c r="D29" s="58" t="e">
        <f>((COUNTIF(D4:D28,"C")*3) + (COUNTIF(D4:D28, "P")*2)) / (COUNTA(D4:D28)*3)</f>
        <v>#DIV/0!</v>
      </c>
      <c r="E29" s="59" t="e">
        <f>((COUNTIF(E4:E28,"C")*3) + (COUNTIF(E4:E28, "P")*2)) / (COUNTA(E4:E28)*3)</f>
        <v>#DIV/0!</v>
      </c>
      <c r="F29" s="30"/>
    </row>
    <row r="30" spans="1:6" ht="12" x14ac:dyDescent="0.25">
      <c r="B30" s="43"/>
      <c r="C30" s="42"/>
      <c r="D30" s="42"/>
      <c r="E30" s="42"/>
      <c r="F30" s="55"/>
    </row>
    <row r="31" spans="1:6" ht="12" x14ac:dyDescent="0.25">
      <c r="B31" s="43"/>
      <c r="C31" s="42"/>
      <c r="D31" s="42"/>
      <c r="E31" s="42"/>
      <c r="F31" s="55"/>
    </row>
  </sheetData>
  <sheetProtection selectLockedCells="1"/>
  <mergeCells count="4">
    <mergeCell ref="A1:F1"/>
    <mergeCell ref="A3:F3"/>
    <mergeCell ref="A19:F19"/>
    <mergeCell ref="A24:F24"/>
  </mergeCells>
  <conditionalFormatting sqref="D20:F23 E4:F4 D4:D18 F5:F16 E5:E18">
    <cfRule type="cellIs" dxfId="136" priority="66" operator="equal">
      <formula>"n"</formula>
    </cfRule>
    <cfRule type="cellIs" dxfId="135" priority="67" operator="equal">
      <formula>"p"</formula>
    </cfRule>
    <cfRule type="cellIs" dxfId="134" priority="68" operator="equal">
      <formula>"c"</formula>
    </cfRule>
  </conditionalFormatting>
  <conditionalFormatting sqref="A1">
    <cfRule type="expression" dxfId="133" priority="14">
      <formula>$D$29=100%</formula>
    </cfRule>
    <cfRule type="expression" dxfId="132" priority="15">
      <formula>$D$29&lt;80%</formula>
    </cfRule>
    <cfRule type="expression" dxfId="131" priority="16">
      <formula>$D$29&gt;79%</formula>
    </cfRule>
  </conditionalFormatting>
  <conditionalFormatting sqref="F17:F18">
    <cfRule type="cellIs" dxfId="130" priority="11" operator="equal">
      <formula>"n"</formula>
    </cfRule>
    <cfRule type="cellIs" dxfId="129" priority="12" operator="equal">
      <formula>"p"</formula>
    </cfRule>
    <cfRule type="cellIs" dxfId="128" priority="13" operator="equal">
      <formula>"c"</formula>
    </cfRule>
  </conditionalFormatting>
  <conditionalFormatting sqref="D2">
    <cfRule type="expression" dxfId="127" priority="54">
      <formula>$D$29=100%</formula>
    </cfRule>
    <cfRule type="expression" dxfId="126" priority="55">
      <formula>$D$29&lt;80%</formula>
    </cfRule>
    <cfRule type="expression" dxfId="125" priority="56">
      <formula>$D$29&gt;79%</formula>
    </cfRule>
  </conditionalFormatting>
  <conditionalFormatting sqref="D29:E29">
    <cfRule type="cellIs" dxfId="124" priority="7" operator="lessThan">
      <formula>0.8</formula>
    </cfRule>
    <cfRule type="cellIs" dxfId="123" priority="8" operator="equal">
      <formula>1</formula>
    </cfRule>
    <cfRule type="cellIs" dxfId="122" priority="9" operator="greaterThanOrEqual">
      <formula>0.8</formula>
    </cfRule>
    <cfRule type="containsErrors" dxfId="121" priority="10">
      <formula>ISERROR(D29)</formula>
    </cfRule>
  </conditionalFormatting>
  <conditionalFormatting sqref="E2">
    <cfRule type="expression" dxfId="120" priority="4">
      <formula>$E$29=100%</formula>
    </cfRule>
    <cfRule type="expression" dxfId="119" priority="5">
      <formula>$E$29&lt;80%</formula>
    </cfRule>
    <cfRule type="expression" dxfId="118" priority="6">
      <formula>$E$29&gt;79%</formula>
    </cfRule>
  </conditionalFormatting>
  <conditionalFormatting sqref="D25:E28">
    <cfRule type="cellIs" dxfId="117" priority="1" operator="equal">
      <formula>"n"</formula>
    </cfRule>
    <cfRule type="cellIs" dxfId="116" priority="2" operator="equal">
      <formula>"p"</formula>
    </cfRule>
    <cfRule type="cellIs" dxfId="115" priority="3" operator="equal">
      <formula>"c"</formula>
    </cfRule>
  </conditionalFormatting>
  <pageMargins left="0.5" right="0.5" top="0.70652173913043481" bottom="0.75" header="0.3" footer="0.3"/>
  <pageSetup firstPageNumber="5" orientation="landscape" r:id="rId1"/>
  <headerFooter>
    <oddHeader>&amp;C&amp;"Ebrima,Bold"&amp;16&amp;K04-024*INTERNAL WORKING DOCUMENT</oddHeader>
    <oddFooter>&amp;L&amp;G&amp;C&amp;"Ebrima,Regular"&amp;8
III Judge        &amp;R&amp;"Ebrima,Regular"&amp;8&amp;KC00000*Intention of document/team self-assessment/program improvement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view="pageLayout" zoomScaleNormal="100" zoomScaleSheetLayoutView="85" workbookViewId="0">
      <selection activeCell="A20" sqref="A20:XFD20"/>
    </sheetView>
  </sheetViews>
  <sheetFormatPr defaultColWidth="8.85546875" defaultRowHeight="10.5" x14ac:dyDescent="0.25"/>
  <cols>
    <col min="1" max="1" width="4.28515625" style="6" customWidth="1"/>
    <col min="2" max="2" width="4.28515625" style="7" customWidth="1"/>
    <col min="3" max="3" width="76.5703125" style="6" customWidth="1"/>
    <col min="4" max="5" width="4.28515625" style="6" customWidth="1"/>
    <col min="6" max="6" width="33.28515625" style="18" customWidth="1"/>
    <col min="7" max="16384" width="8.85546875" style="6"/>
  </cols>
  <sheetData>
    <row r="1" spans="1:10" s="21" customFormat="1" ht="29.25" customHeight="1" x14ac:dyDescent="0.25">
      <c r="A1" s="97" t="s">
        <v>99</v>
      </c>
      <c r="B1" s="97"/>
      <c r="C1" s="97"/>
      <c r="D1" s="97"/>
      <c r="E1" s="97"/>
      <c r="F1" s="97"/>
    </row>
    <row r="2" spans="1:10" ht="17.25" customHeight="1" x14ac:dyDescent="0.25">
      <c r="A2" s="53" t="s">
        <v>72</v>
      </c>
      <c r="B2" s="52" t="s">
        <v>49</v>
      </c>
      <c r="C2" s="54" t="s">
        <v>50</v>
      </c>
      <c r="D2" s="56"/>
      <c r="E2" s="56"/>
      <c r="F2" s="63" t="s">
        <v>8</v>
      </c>
      <c r="G2" s="8"/>
      <c r="H2" s="8"/>
      <c r="I2" s="8"/>
      <c r="J2" s="8"/>
    </row>
    <row r="3" spans="1:10" s="9" customFormat="1" ht="17.25" customHeight="1" x14ac:dyDescent="0.25">
      <c r="A3" s="112" t="s">
        <v>48</v>
      </c>
      <c r="B3" s="112"/>
      <c r="C3" s="112"/>
      <c r="D3" s="112"/>
      <c r="E3" s="112"/>
      <c r="F3" s="112"/>
    </row>
    <row r="4" spans="1:10" s="10" customFormat="1" ht="28.5" customHeight="1" x14ac:dyDescent="0.25">
      <c r="A4" s="53">
        <v>1</v>
      </c>
      <c r="B4" s="48" t="s">
        <v>101</v>
      </c>
      <c r="C4" s="49" t="s">
        <v>106</v>
      </c>
      <c r="D4" s="56"/>
      <c r="E4" s="56"/>
      <c r="F4" s="44"/>
    </row>
    <row r="5" spans="1:10" s="10" customFormat="1" ht="28.5" customHeight="1" x14ac:dyDescent="0.25">
      <c r="A5" s="53">
        <v>2</v>
      </c>
      <c r="B5" s="48" t="s">
        <v>101</v>
      </c>
      <c r="C5" s="49" t="s">
        <v>105</v>
      </c>
      <c r="D5" s="56"/>
      <c r="E5" s="56"/>
      <c r="F5" s="44"/>
    </row>
    <row r="6" spans="1:10" s="10" customFormat="1" ht="28.5" customHeight="1" x14ac:dyDescent="0.25">
      <c r="A6" s="53">
        <v>3</v>
      </c>
      <c r="B6" s="48" t="s">
        <v>101</v>
      </c>
      <c r="C6" s="49" t="s">
        <v>104</v>
      </c>
      <c r="D6" s="56"/>
      <c r="E6" s="56"/>
      <c r="F6" s="44"/>
    </row>
    <row r="7" spans="1:10" s="10" customFormat="1" ht="28.5" customHeight="1" x14ac:dyDescent="0.25">
      <c r="A7" s="53">
        <v>4</v>
      </c>
      <c r="B7" s="48" t="s">
        <v>101</v>
      </c>
      <c r="C7" s="49" t="s">
        <v>103</v>
      </c>
      <c r="D7" s="56"/>
      <c r="E7" s="56"/>
      <c r="F7" s="44"/>
    </row>
    <row r="8" spans="1:10" s="10" customFormat="1" ht="28.5" customHeight="1" x14ac:dyDescent="0.25">
      <c r="A8" s="53">
        <v>5</v>
      </c>
      <c r="B8" s="48" t="s">
        <v>101</v>
      </c>
      <c r="C8" s="49" t="s">
        <v>36</v>
      </c>
      <c r="D8" s="56"/>
      <c r="E8" s="56"/>
      <c r="F8" s="44"/>
    </row>
    <row r="9" spans="1:10" s="10" customFormat="1" ht="28.5" customHeight="1" x14ac:dyDescent="0.25">
      <c r="A9" s="53">
        <v>6</v>
      </c>
      <c r="B9" s="48" t="s">
        <v>102</v>
      </c>
      <c r="C9" s="49" t="s">
        <v>37</v>
      </c>
      <c r="D9" s="56"/>
      <c r="E9" s="56"/>
      <c r="F9" s="44"/>
    </row>
    <row r="10" spans="1:10" s="10" customFormat="1" ht="39.75" customHeight="1" x14ac:dyDescent="0.25">
      <c r="A10" s="53">
        <v>7</v>
      </c>
      <c r="B10" s="48" t="s">
        <v>102</v>
      </c>
      <c r="C10" s="49" t="s">
        <v>111</v>
      </c>
      <c r="D10" s="56"/>
      <c r="E10" s="56"/>
      <c r="F10" s="44"/>
    </row>
    <row r="11" spans="1:10" s="10" customFormat="1" ht="28.5" customHeight="1" x14ac:dyDescent="0.25">
      <c r="A11" s="53">
        <v>8</v>
      </c>
      <c r="B11" s="48" t="s">
        <v>102</v>
      </c>
      <c r="C11" s="49" t="s">
        <v>38</v>
      </c>
      <c r="D11" s="56"/>
      <c r="E11" s="56"/>
      <c r="F11" s="44"/>
    </row>
    <row r="12" spans="1:10" s="10" customFormat="1" ht="28.5" customHeight="1" x14ac:dyDescent="0.25">
      <c r="A12" s="53">
        <v>9</v>
      </c>
      <c r="B12" s="48" t="s">
        <v>102</v>
      </c>
      <c r="C12" s="65" t="s">
        <v>39</v>
      </c>
      <c r="D12" s="56"/>
      <c r="E12" s="56"/>
      <c r="F12" s="44"/>
    </row>
    <row r="13" spans="1:10" s="10" customFormat="1" ht="28.5" customHeight="1" x14ac:dyDescent="0.25">
      <c r="A13" s="53">
        <v>10</v>
      </c>
      <c r="B13" s="48" t="s">
        <v>109</v>
      </c>
      <c r="C13" s="49" t="s">
        <v>112</v>
      </c>
      <c r="D13" s="56"/>
      <c r="E13" s="56"/>
      <c r="F13" s="44"/>
    </row>
    <row r="14" spans="1:10" s="10" customFormat="1" ht="62.25" customHeight="1" x14ac:dyDescent="0.25">
      <c r="A14" s="53">
        <v>11</v>
      </c>
      <c r="B14" s="48" t="s">
        <v>110</v>
      </c>
      <c r="C14" s="49" t="s">
        <v>113</v>
      </c>
      <c r="D14" s="56"/>
      <c r="E14" s="56"/>
      <c r="F14" s="44"/>
    </row>
    <row r="15" spans="1:10" s="10" customFormat="1" ht="40.5" customHeight="1" x14ac:dyDescent="0.25">
      <c r="A15" s="53">
        <v>12</v>
      </c>
      <c r="B15" s="48" t="s">
        <v>124</v>
      </c>
      <c r="C15" s="49" t="s">
        <v>128</v>
      </c>
      <c r="D15" s="56"/>
      <c r="E15" s="56"/>
      <c r="F15" s="44"/>
    </row>
    <row r="16" spans="1:10" s="10" customFormat="1" ht="28.5" customHeight="1" x14ac:dyDescent="0.25">
      <c r="A16" s="53">
        <v>13</v>
      </c>
      <c r="B16" s="48" t="s">
        <v>115</v>
      </c>
      <c r="C16" s="66" t="s">
        <v>43</v>
      </c>
      <c r="D16" s="56"/>
      <c r="E16" s="56"/>
      <c r="F16" s="44"/>
    </row>
    <row r="17" spans="1:6" s="10" customFormat="1" ht="28.5" customHeight="1" x14ac:dyDescent="0.25">
      <c r="A17" s="53">
        <v>14</v>
      </c>
      <c r="B17" s="48" t="s">
        <v>115</v>
      </c>
      <c r="C17" s="66" t="s">
        <v>46</v>
      </c>
      <c r="D17" s="56"/>
      <c r="E17" s="56"/>
      <c r="F17" s="44"/>
    </row>
    <row r="18" spans="1:6" s="10" customFormat="1" ht="28.5" customHeight="1" x14ac:dyDescent="0.25">
      <c r="A18" s="53">
        <v>15</v>
      </c>
      <c r="B18" s="48" t="s">
        <v>122</v>
      </c>
      <c r="C18" s="66" t="s">
        <v>129</v>
      </c>
      <c r="D18" s="56"/>
      <c r="E18" s="56"/>
      <c r="F18" s="44"/>
    </row>
    <row r="19" spans="1:6" s="10" customFormat="1" ht="28.5" customHeight="1" x14ac:dyDescent="0.25">
      <c r="A19" s="53">
        <v>16</v>
      </c>
      <c r="B19" s="48" t="s">
        <v>122</v>
      </c>
      <c r="C19" s="66" t="s">
        <v>121</v>
      </c>
      <c r="D19" s="56"/>
      <c r="E19" s="56"/>
      <c r="F19" s="44"/>
    </row>
    <row r="20" spans="1:6" s="10" customFormat="1" ht="39.75" customHeight="1" x14ac:dyDescent="0.25">
      <c r="A20" s="53">
        <v>17</v>
      </c>
      <c r="B20" s="48" t="s">
        <v>125</v>
      </c>
      <c r="C20" s="66" t="s">
        <v>130</v>
      </c>
      <c r="D20" s="56"/>
      <c r="E20" s="56"/>
      <c r="F20" s="44"/>
    </row>
    <row r="21" spans="1:6" s="10" customFormat="1" ht="28.5" customHeight="1" x14ac:dyDescent="0.25">
      <c r="A21" s="53">
        <v>18</v>
      </c>
      <c r="B21" s="48" t="s">
        <v>125</v>
      </c>
      <c r="C21" s="66" t="s">
        <v>131</v>
      </c>
      <c r="D21" s="56"/>
      <c r="E21" s="56"/>
      <c r="F21" s="44"/>
    </row>
    <row r="22" spans="1:6" s="9" customFormat="1" ht="17.25" customHeight="1" x14ac:dyDescent="0.25">
      <c r="A22" s="111" t="s">
        <v>272</v>
      </c>
      <c r="B22" s="111"/>
      <c r="C22" s="111"/>
      <c r="D22" s="111"/>
      <c r="E22" s="111"/>
      <c r="F22" s="111"/>
    </row>
    <row r="23" spans="1:6" s="10" customFormat="1" ht="39" customHeight="1" x14ac:dyDescent="0.25">
      <c r="A23" s="53">
        <v>1</v>
      </c>
      <c r="B23" s="48" t="s">
        <v>115</v>
      </c>
      <c r="C23" s="51" t="s">
        <v>116</v>
      </c>
      <c r="D23" s="56"/>
      <c r="E23" s="56"/>
      <c r="F23" s="44"/>
    </row>
    <row r="24" spans="1:6" s="10" customFormat="1" ht="28.5" customHeight="1" x14ac:dyDescent="0.25">
      <c r="A24" s="53">
        <v>2</v>
      </c>
      <c r="B24" s="48" t="s">
        <v>117</v>
      </c>
      <c r="C24" s="49" t="s">
        <v>118</v>
      </c>
      <c r="D24" s="56"/>
      <c r="E24" s="56"/>
      <c r="F24" s="44"/>
    </row>
    <row r="25" spans="1:6" s="10" customFormat="1" ht="28.5" customHeight="1" x14ac:dyDescent="0.25">
      <c r="A25" s="53">
        <v>3</v>
      </c>
      <c r="B25" s="48" t="s">
        <v>117</v>
      </c>
      <c r="C25" s="49" t="s">
        <v>119</v>
      </c>
      <c r="D25" s="56"/>
      <c r="E25" s="56"/>
      <c r="F25" s="44"/>
    </row>
    <row r="26" spans="1:6" s="10" customFormat="1" ht="28.5" customHeight="1" x14ac:dyDescent="0.25">
      <c r="A26" s="53">
        <v>4</v>
      </c>
      <c r="B26" s="48" t="s">
        <v>126</v>
      </c>
      <c r="C26" s="49" t="s">
        <v>132</v>
      </c>
      <c r="D26" s="56"/>
      <c r="E26" s="56"/>
      <c r="F26" s="44"/>
    </row>
    <row r="27" spans="1:6" s="9" customFormat="1" ht="17.25" customHeight="1" x14ac:dyDescent="0.25">
      <c r="A27" s="113" t="s">
        <v>59</v>
      </c>
      <c r="B27" s="113"/>
      <c r="C27" s="113"/>
      <c r="D27" s="113"/>
      <c r="E27" s="113"/>
      <c r="F27" s="113"/>
    </row>
    <row r="28" spans="1:6" s="9" customFormat="1" ht="28.5" customHeight="1" x14ac:dyDescent="0.25">
      <c r="A28" s="63">
        <v>1</v>
      </c>
      <c r="B28" s="48" t="s">
        <v>107</v>
      </c>
      <c r="C28" s="49" t="s">
        <v>4</v>
      </c>
      <c r="D28" s="27"/>
      <c r="E28" s="27"/>
      <c r="F28" s="44"/>
    </row>
    <row r="29" spans="1:6" s="9" customFormat="1" ht="28.5" customHeight="1" x14ac:dyDescent="0.25">
      <c r="A29" s="63">
        <v>2</v>
      </c>
      <c r="B29" s="48" t="s">
        <v>107</v>
      </c>
      <c r="C29" s="49" t="s">
        <v>40</v>
      </c>
      <c r="D29" s="27"/>
      <c r="E29" s="27"/>
      <c r="F29" s="44"/>
    </row>
    <row r="30" spans="1:6" s="9" customFormat="1" ht="28.5" customHeight="1" x14ac:dyDescent="0.25">
      <c r="A30" s="63">
        <v>3</v>
      </c>
      <c r="B30" s="48" t="s">
        <v>108</v>
      </c>
      <c r="C30" s="69" t="s">
        <v>41</v>
      </c>
      <c r="D30" s="27"/>
      <c r="E30" s="27"/>
      <c r="F30" s="44"/>
    </row>
    <row r="31" spans="1:6" s="9" customFormat="1" ht="28.5" customHeight="1" x14ac:dyDescent="0.25">
      <c r="A31" s="63">
        <v>4</v>
      </c>
      <c r="B31" s="48" t="s">
        <v>108</v>
      </c>
      <c r="C31" s="69" t="s">
        <v>42</v>
      </c>
      <c r="D31" s="27"/>
      <c r="E31" s="27"/>
      <c r="F31" s="44"/>
    </row>
    <row r="32" spans="1:6" s="9" customFormat="1" ht="28.5" customHeight="1" x14ac:dyDescent="0.25">
      <c r="A32" s="63">
        <v>5</v>
      </c>
      <c r="B32" s="48" t="s">
        <v>114</v>
      </c>
      <c r="C32" s="66" t="s">
        <v>44</v>
      </c>
      <c r="D32" s="27"/>
      <c r="E32" s="27"/>
      <c r="F32" s="44"/>
    </row>
    <row r="33" spans="1:6" s="9" customFormat="1" ht="28.5" customHeight="1" x14ac:dyDescent="0.25">
      <c r="A33" s="63">
        <v>6</v>
      </c>
      <c r="B33" s="48" t="s">
        <v>114</v>
      </c>
      <c r="C33" s="66" t="s">
        <v>45</v>
      </c>
      <c r="D33" s="27"/>
      <c r="E33" s="27"/>
      <c r="F33" s="44"/>
    </row>
    <row r="34" spans="1:6" s="9" customFormat="1" ht="28.5" customHeight="1" x14ac:dyDescent="0.25">
      <c r="A34" s="63">
        <v>7</v>
      </c>
      <c r="B34" s="48" t="s">
        <v>115</v>
      </c>
      <c r="C34" s="66" t="s">
        <v>47</v>
      </c>
      <c r="D34" s="27"/>
      <c r="E34" s="27"/>
      <c r="F34" s="44"/>
    </row>
    <row r="35" spans="1:6" s="9" customFormat="1" ht="28.5" customHeight="1" x14ac:dyDescent="0.25">
      <c r="A35" s="63">
        <v>8</v>
      </c>
      <c r="B35" s="48" t="s">
        <v>115</v>
      </c>
      <c r="C35" s="66" t="s">
        <v>120</v>
      </c>
      <c r="D35" s="27"/>
      <c r="E35" s="27"/>
      <c r="F35" s="44"/>
    </row>
    <row r="36" spans="1:6" s="9" customFormat="1" ht="28.5" customHeight="1" x14ac:dyDescent="0.25">
      <c r="A36" s="63">
        <v>9</v>
      </c>
      <c r="B36" s="70" t="s">
        <v>115</v>
      </c>
      <c r="C36" s="66" t="s">
        <v>123</v>
      </c>
      <c r="D36" s="27"/>
      <c r="E36" s="27"/>
      <c r="F36" s="44"/>
    </row>
    <row r="37" spans="1:6" s="9" customFormat="1" ht="28.5" customHeight="1" x14ac:dyDescent="0.25">
      <c r="A37" s="63">
        <v>10</v>
      </c>
      <c r="B37" s="48" t="s">
        <v>126</v>
      </c>
      <c r="C37" s="49" t="s">
        <v>127</v>
      </c>
      <c r="D37" s="27"/>
      <c r="E37" s="27"/>
      <c r="F37" s="44"/>
    </row>
    <row r="38" spans="1:6" s="9" customFormat="1" ht="28.5" customHeight="1" x14ac:dyDescent="0.25">
      <c r="A38" s="63">
        <v>11</v>
      </c>
      <c r="B38" s="48"/>
      <c r="C38" s="86" t="s">
        <v>133</v>
      </c>
      <c r="D38" s="27"/>
      <c r="E38" s="27"/>
      <c r="F38" s="44"/>
    </row>
    <row r="39" spans="1:6" s="9" customFormat="1" ht="28.5" customHeight="1" x14ac:dyDescent="0.25">
      <c r="A39" s="63">
        <v>12</v>
      </c>
      <c r="B39" s="48"/>
      <c r="C39" s="86" t="s">
        <v>133</v>
      </c>
      <c r="D39" s="27"/>
      <c r="E39" s="27"/>
      <c r="F39" s="44"/>
    </row>
    <row r="40" spans="1:6" s="10" customFormat="1" ht="28.5" customHeight="1" x14ac:dyDescent="0.25">
      <c r="A40" s="63">
        <v>13</v>
      </c>
      <c r="B40" s="48"/>
      <c r="C40" s="86" t="s">
        <v>133</v>
      </c>
      <c r="D40" s="27"/>
      <c r="E40" s="56"/>
      <c r="F40" s="44"/>
    </row>
    <row r="41" spans="1:6" ht="18.600000000000001" customHeight="1" x14ac:dyDescent="0.2">
      <c r="A41" s="42"/>
      <c r="B41" s="43"/>
      <c r="C41" s="45" t="s">
        <v>3</v>
      </c>
      <c r="D41" s="59" t="e">
        <f>((COUNTIF(D4:D40,"C")*3) + (COUNTIF(D4:D40, "p")*2)) / (COUNTA(D4:D40)*3)</f>
        <v>#DIV/0!</v>
      </c>
      <c r="E41" s="59" t="e">
        <f>((COUNTIF(E4:E40,"C")*3) + (COUNTIF(E4:E40, "p")*2)) / (COUNTA(E4:E40)*3)</f>
        <v>#DIV/0!</v>
      </c>
      <c r="F41" s="30"/>
    </row>
    <row r="42" spans="1:6" x14ac:dyDescent="0.25">
      <c r="D42" s="14"/>
      <c r="E42" s="14"/>
    </row>
  </sheetData>
  <sheetProtection selectLockedCells="1"/>
  <mergeCells count="4">
    <mergeCell ref="A1:F1"/>
    <mergeCell ref="A3:F3"/>
    <mergeCell ref="A22:F22"/>
    <mergeCell ref="A27:F27"/>
  </mergeCells>
  <conditionalFormatting sqref="D4:F4 E5:F6 D5:D21 D28:F40 D23:F26">
    <cfRule type="cellIs" dxfId="114" priority="59" operator="equal">
      <formula>"n"</formula>
    </cfRule>
    <cfRule type="cellIs" dxfId="113" priority="60" operator="equal">
      <formula>"p"</formula>
    </cfRule>
    <cfRule type="cellIs" dxfId="112" priority="61" operator="equal">
      <formula>"c"</formula>
    </cfRule>
  </conditionalFormatting>
  <conditionalFormatting sqref="D41:E41">
    <cfRule type="cellIs" dxfId="111" priority="32" operator="lessThan">
      <formula>0.8</formula>
    </cfRule>
    <cfRule type="cellIs" dxfId="110" priority="33" operator="equal">
      <formula>1</formula>
    </cfRule>
    <cfRule type="cellIs" dxfId="109" priority="34" operator="greaterThanOrEqual">
      <formula>0.8</formula>
    </cfRule>
    <cfRule type="containsErrors" dxfId="108" priority="62">
      <formula>ISERROR(D41)</formula>
    </cfRule>
  </conditionalFormatting>
  <conditionalFormatting sqref="A1">
    <cfRule type="expression" dxfId="107" priority="10">
      <formula>$D$41=100%</formula>
    </cfRule>
    <cfRule type="expression" dxfId="106" priority="11">
      <formula>$D$41&lt;80%</formula>
    </cfRule>
    <cfRule type="expression" dxfId="105" priority="12">
      <formula>$D$41&gt;79%</formula>
    </cfRule>
  </conditionalFormatting>
  <conditionalFormatting sqref="E7:F21">
    <cfRule type="cellIs" dxfId="104" priority="7" operator="equal">
      <formula>"n"</formula>
    </cfRule>
    <cfRule type="cellIs" dxfId="103" priority="8" operator="equal">
      <formula>"p"</formula>
    </cfRule>
    <cfRule type="cellIs" dxfId="102" priority="9" operator="equal">
      <formula>"c"</formula>
    </cfRule>
  </conditionalFormatting>
  <conditionalFormatting sqref="E2">
    <cfRule type="expression" dxfId="101" priority="4">
      <formula>$E$41=100%</formula>
    </cfRule>
    <cfRule type="expression" dxfId="100" priority="5">
      <formula>$E$41&lt;80%</formula>
    </cfRule>
    <cfRule type="expression" dxfId="99" priority="6">
      <formula>$E$41&gt;79%</formula>
    </cfRule>
  </conditionalFormatting>
  <conditionalFormatting sqref="D2">
    <cfRule type="expression" dxfId="98" priority="1">
      <formula>$D$41=100%</formula>
    </cfRule>
    <cfRule type="expression" dxfId="97" priority="2">
      <formula>$D$41&lt;80%</formula>
    </cfRule>
    <cfRule type="expression" dxfId="96" priority="3">
      <formula>$D$41&gt;79%</formula>
    </cfRule>
  </conditionalFormatting>
  <pageMargins left="0.5" right="0.5" top="0.625" bottom="0.75" header="0.3" footer="0.3"/>
  <pageSetup firstPageNumber="8" orientation="landscape" r:id="rId1"/>
  <headerFooter>
    <oddHeader>&amp;C&amp;"Ebrima,Bold"&amp;16&amp;K04-024*INTERNAL WORKING DOCUMENT</oddHeader>
    <oddFooter>&amp;L&amp;G&amp;C&amp;"Ebrima,Regular"&amp;8
IV Incentives and Sanctions       &amp;R&amp;"Ebrima,Regular"&amp;8&amp;KC00000*Intention of document/team self-assessment/program improvement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3"/>
  <sheetViews>
    <sheetView view="pageLayout" zoomScaleNormal="100" workbookViewId="0">
      <selection activeCell="B20" sqref="B20"/>
    </sheetView>
  </sheetViews>
  <sheetFormatPr defaultColWidth="8.85546875" defaultRowHeight="10.5" x14ac:dyDescent="0.25"/>
  <cols>
    <col min="1" max="1" width="4.28515625" style="62" customWidth="1"/>
    <col min="2" max="2" width="4.28515625" style="7" customWidth="1"/>
    <col min="3" max="3" width="76.5703125" style="6" customWidth="1"/>
    <col min="4" max="5" width="4.28515625" style="6" customWidth="1"/>
    <col min="6" max="6" width="33.85546875" style="18" customWidth="1"/>
    <col min="7" max="16384" width="8.85546875" style="6"/>
  </cols>
  <sheetData>
    <row r="1" spans="1:10" ht="57.75" customHeight="1" x14ac:dyDescent="0.25">
      <c r="A1" s="97" t="s">
        <v>134</v>
      </c>
      <c r="B1" s="97"/>
      <c r="C1" s="97"/>
      <c r="D1" s="97"/>
      <c r="E1" s="97"/>
      <c r="F1" s="97"/>
    </row>
    <row r="2" spans="1:10" ht="17.25" customHeight="1" x14ac:dyDescent="0.25">
      <c r="A2" s="53" t="s">
        <v>72</v>
      </c>
      <c r="B2" s="52" t="s">
        <v>49</v>
      </c>
      <c r="C2" s="87" t="s">
        <v>50</v>
      </c>
      <c r="D2" s="56"/>
      <c r="E2" s="56"/>
      <c r="F2" s="88" t="s">
        <v>8</v>
      </c>
      <c r="G2" s="8"/>
      <c r="H2" s="8"/>
      <c r="I2" s="8"/>
      <c r="J2" s="8"/>
    </row>
    <row r="3" spans="1:10" s="9" customFormat="1" ht="17.25" customHeight="1" x14ac:dyDescent="0.25">
      <c r="A3" s="112" t="s">
        <v>48</v>
      </c>
      <c r="B3" s="112"/>
      <c r="C3" s="112"/>
      <c r="D3" s="112"/>
      <c r="E3" s="112"/>
      <c r="F3" s="112"/>
    </row>
    <row r="4" spans="1:10" s="10" customFormat="1" ht="28.5" customHeight="1" x14ac:dyDescent="0.25">
      <c r="A4" s="53">
        <v>1</v>
      </c>
      <c r="B4" s="48" t="s">
        <v>135</v>
      </c>
      <c r="C4" s="49" t="s">
        <v>136</v>
      </c>
      <c r="D4" s="56"/>
      <c r="E4" s="56"/>
      <c r="F4" s="44"/>
    </row>
    <row r="5" spans="1:10" s="10" customFormat="1" ht="28.5" customHeight="1" x14ac:dyDescent="0.25">
      <c r="A5" s="53">
        <v>2</v>
      </c>
      <c r="B5" s="48" t="s">
        <v>135</v>
      </c>
      <c r="C5" s="49" t="s">
        <v>30</v>
      </c>
      <c r="D5" s="56"/>
      <c r="E5" s="56"/>
      <c r="F5" s="44"/>
    </row>
    <row r="6" spans="1:10" s="10" customFormat="1" ht="28.5" customHeight="1" x14ac:dyDescent="0.25">
      <c r="A6" s="53">
        <v>3</v>
      </c>
      <c r="B6" s="48" t="s">
        <v>137</v>
      </c>
      <c r="C6" s="49" t="s">
        <v>155</v>
      </c>
      <c r="D6" s="56"/>
      <c r="E6" s="56"/>
      <c r="F6" s="44"/>
    </row>
    <row r="7" spans="1:10" s="10" customFormat="1" ht="28.5" customHeight="1" x14ac:dyDescent="0.25">
      <c r="A7" s="53">
        <v>4</v>
      </c>
      <c r="B7" s="48" t="s">
        <v>138</v>
      </c>
      <c r="C7" s="49" t="s">
        <v>156</v>
      </c>
      <c r="D7" s="56"/>
      <c r="E7" s="56"/>
      <c r="F7" s="44"/>
    </row>
    <row r="8" spans="1:10" s="10" customFormat="1" ht="28.5" customHeight="1" x14ac:dyDescent="0.25">
      <c r="A8" s="53">
        <v>5</v>
      </c>
      <c r="B8" s="48" t="s">
        <v>139</v>
      </c>
      <c r="C8" s="49" t="s">
        <v>157</v>
      </c>
      <c r="D8" s="56"/>
      <c r="E8" s="56"/>
      <c r="F8" s="44"/>
    </row>
    <row r="9" spans="1:10" s="10" customFormat="1" ht="28.5" customHeight="1" x14ac:dyDescent="0.25">
      <c r="A9" s="53">
        <v>6</v>
      </c>
      <c r="B9" s="85" t="s">
        <v>146</v>
      </c>
      <c r="C9" s="49" t="s">
        <v>147</v>
      </c>
      <c r="D9" s="56"/>
      <c r="E9" s="56"/>
      <c r="F9" s="44"/>
    </row>
    <row r="10" spans="1:10" s="10" customFormat="1" ht="28.5" customHeight="1" x14ac:dyDescent="0.25">
      <c r="A10" s="53">
        <v>7</v>
      </c>
      <c r="B10" s="48" t="s">
        <v>151</v>
      </c>
      <c r="C10" s="69" t="s">
        <v>150</v>
      </c>
      <c r="D10" s="56"/>
      <c r="E10" s="56"/>
      <c r="F10" s="44"/>
    </row>
    <row r="11" spans="1:10" s="10" customFormat="1" ht="17.25" customHeight="1" x14ac:dyDescent="0.25">
      <c r="A11" s="111" t="s">
        <v>272</v>
      </c>
      <c r="B11" s="111"/>
      <c r="C11" s="111"/>
      <c r="D11" s="111"/>
      <c r="E11" s="111"/>
      <c r="F11" s="111"/>
    </row>
    <row r="12" spans="1:10" s="10" customFormat="1" ht="28.5" customHeight="1" x14ac:dyDescent="0.25">
      <c r="A12" s="53">
        <v>1</v>
      </c>
      <c r="B12" s="48" t="s">
        <v>138</v>
      </c>
      <c r="C12" s="49" t="s">
        <v>158</v>
      </c>
      <c r="D12" s="56"/>
      <c r="E12" s="56"/>
      <c r="F12" s="44"/>
    </row>
    <row r="13" spans="1:10" s="10" customFormat="1" ht="28.5" customHeight="1" x14ac:dyDescent="0.25">
      <c r="A13" s="53">
        <v>2</v>
      </c>
      <c r="B13" s="48" t="s">
        <v>140</v>
      </c>
      <c r="C13" s="49" t="s">
        <v>141</v>
      </c>
      <c r="D13" s="56"/>
      <c r="E13" s="56"/>
      <c r="F13" s="44"/>
    </row>
    <row r="14" spans="1:10" s="10" customFormat="1" ht="40.5" customHeight="1" x14ac:dyDescent="0.25">
      <c r="A14" s="53">
        <v>3</v>
      </c>
      <c r="B14" s="48" t="s">
        <v>140</v>
      </c>
      <c r="C14" s="49" t="s">
        <v>159</v>
      </c>
      <c r="D14" s="56"/>
      <c r="E14" s="56"/>
      <c r="F14" s="44"/>
    </row>
    <row r="15" spans="1:10" s="10" customFormat="1" ht="39.75" customHeight="1" x14ac:dyDescent="0.25">
      <c r="A15" s="63">
        <v>4</v>
      </c>
      <c r="B15" s="48" t="s">
        <v>142</v>
      </c>
      <c r="C15" s="49" t="s">
        <v>143</v>
      </c>
      <c r="D15" s="56"/>
      <c r="E15" s="56"/>
      <c r="F15" s="44"/>
    </row>
    <row r="16" spans="1:10" s="10" customFormat="1" ht="28.5" customHeight="1" x14ac:dyDescent="0.25">
      <c r="A16" s="63">
        <v>5</v>
      </c>
      <c r="B16" s="48" t="s">
        <v>142</v>
      </c>
      <c r="C16" s="49" t="s">
        <v>160</v>
      </c>
      <c r="D16" s="56"/>
      <c r="E16" s="56"/>
      <c r="F16" s="44"/>
    </row>
    <row r="17" spans="1:6" s="10" customFormat="1" ht="28.5" customHeight="1" x14ac:dyDescent="0.25">
      <c r="A17" s="53">
        <v>6</v>
      </c>
      <c r="B17" s="48" t="s">
        <v>144</v>
      </c>
      <c r="C17" s="66" t="s">
        <v>145</v>
      </c>
      <c r="D17" s="56"/>
      <c r="E17" s="56"/>
      <c r="F17" s="44"/>
    </row>
    <row r="18" spans="1:6" s="10" customFormat="1" ht="28.5" customHeight="1" x14ac:dyDescent="0.25">
      <c r="A18" s="53">
        <v>7</v>
      </c>
      <c r="B18" s="48" t="s">
        <v>144</v>
      </c>
      <c r="C18" s="66" t="s">
        <v>33</v>
      </c>
      <c r="D18" s="56"/>
      <c r="E18" s="56"/>
      <c r="F18" s="44"/>
    </row>
    <row r="19" spans="1:6" s="10" customFormat="1" ht="28.5" customHeight="1" x14ac:dyDescent="0.25">
      <c r="A19" s="53">
        <v>8</v>
      </c>
      <c r="B19" s="48" t="s">
        <v>146</v>
      </c>
      <c r="C19" s="69" t="s">
        <v>148</v>
      </c>
      <c r="D19" s="56"/>
      <c r="E19" s="56"/>
      <c r="F19" s="44"/>
    </row>
    <row r="20" spans="1:6" s="10" customFormat="1" ht="28.5" customHeight="1" x14ac:dyDescent="0.25">
      <c r="A20" s="53">
        <v>9</v>
      </c>
      <c r="B20" s="48" t="s">
        <v>149</v>
      </c>
      <c r="C20" s="66" t="s">
        <v>34</v>
      </c>
      <c r="D20" s="56"/>
      <c r="E20" s="56"/>
      <c r="F20" s="44"/>
    </row>
    <row r="21" spans="1:6" s="10" customFormat="1" ht="28.5" customHeight="1" x14ac:dyDescent="0.25">
      <c r="A21" s="63">
        <v>10</v>
      </c>
      <c r="B21" s="48" t="s">
        <v>149</v>
      </c>
      <c r="C21" s="66" t="s">
        <v>35</v>
      </c>
      <c r="D21" s="56"/>
      <c r="E21" s="56"/>
      <c r="F21" s="44"/>
    </row>
    <row r="22" spans="1:6" s="10" customFormat="1" ht="28.5" customHeight="1" x14ac:dyDescent="0.25">
      <c r="A22" s="63">
        <v>11</v>
      </c>
      <c r="B22" s="48" t="s">
        <v>151</v>
      </c>
      <c r="C22" s="66" t="s">
        <v>152</v>
      </c>
      <c r="D22" s="56"/>
      <c r="E22" s="56"/>
      <c r="F22" s="44"/>
    </row>
    <row r="23" spans="1:6" s="9" customFormat="1" ht="17.25" customHeight="1" x14ac:dyDescent="0.25">
      <c r="A23" s="113" t="s">
        <v>59</v>
      </c>
      <c r="B23" s="113"/>
      <c r="C23" s="113"/>
      <c r="D23" s="113"/>
      <c r="E23" s="113"/>
      <c r="F23" s="113"/>
    </row>
    <row r="24" spans="1:6" s="10" customFormat="1" ht="28.5" customHeight="1" x14ac:dyDescent="0.25">
      <c r="A24" s="53">
        <v>1</v>
      </c>
      <c r="B24" s="48" t="s">
        <v>140</v>
      </c>
      <c r="C24" s="69" t="s">
        <v>31</v>
      </c>
      <c r="D24" s="56"/>
      <c r="E24" s="56"/>
      <c r="F24" s="44"/>
    </row>
    <row r="25" spans="1:6" s="10" customFormat="1" ht="28.5" customHeight="1" x14ac:dyDescent="0.25">
      <c r="A25" s="53">
        <v>2</v>
      </c>
      <c r="B25" s="48" t="s">
        <v>140</v>
      </c>
      <c r="C25" s="69" t="s">
        <v>32</v>
      </c>
      <c r="D25" s="56"/>
      <c r="E25" s="56"/>
      <c r="F25" s="44"/>
    </row>
    <row r="26" spans="1:6" s="10" customFormat="1" ht="39.75" customHeight="1" x14ac:dyDescent="0.25">
      <c r="A26" s="53">
        <v>3</v>
      </c>
      <c r="B26" s="48" t="s">
        <v>151</v>
      </c>
      <c r="C26" s="66" t="s">
        <v>153</v>
      </c>
      <c r="D26" s="56"/>
      <c r="E26" s="56"/>
      <c r="F26" s="44"/>
    </row>
    <row r="27" spans="1:6" s="9" customFormat="1" ht="28.5" customHeight="1" x14ac:dyDescent="0.25">
      <c r="A27" s="63">
        <v>4</v>
      </c>
      <c r="B27" s="48"/>
      <c r="C27" s="86" t="s">
        <v>133</v>
      </c>
      <c r="D27" s="56"/>
      <c r="E27" s="56"/>
      <c r="F27" s="44"/>
    </row>
    <row r="28" spans="1:6" s="9" customFormat="1" ht="28.5" customHeight="1" x14ac:dyDescent="0.25">
      <c r="A28" s="63">
        <v>5</v>
      </c>
      <c r="B28" s="48"/>
      <c r="C28" s="86" t="s">
        <v>133</v>
      </c>
      <c r="D28" s="56"/>
      <c r="E28" s="56"/>
      <c r="F28" s="44"/>
    </row>
    <row r="29" spans="1:6" s="10" customFormat="1" ht="28.5" customHeight="1" x14ac:dyDescent="0.25">
      <c r="A29" s="53">
        <v>6</v>
      </c>
      <c r="B29" s="48"/>
      <c r="C29" s="86" t="s">
        <v>133</v>
      </c>
      <c r="D29" s="56"/>
      <c r="E29" s="56"/>
      <c r="F29" s="44"/>
    </row>
    <row r="30" spans="1:6" ht="18.600000000000001" customHeight="1" x14ac:dyDescent="0.2">
      <c r="A30" s="61"/>
      <c r="B30" s="43"/>
      <c r="C30" s="45" t="s">
        <v>3</v>
      </c>
      <c r="D30" s="59" t="e">
        <f>((COUNTIF(D3:D29,"C")*3) + (COUNTIF(D3:D29, "P")*2)) / (COUNTA(D3:D29)*3)</f>
        <v>#DIV/0!</v>
      </c>
      <c r="E30" s="59" t="e">
        <f>((COUNTIF(E3:E29,"C")*3) + (COUNTIF(E3:E29, "P")*2)) / (COUNTA(E3:E29)*3)</f>
        <v>#DIV/0!</v>
      </c>
      <c r="F30" s="30"/>
    </row>
    <row r="31" spans="1:6" ht="12" x14ac:dyDescent="0.25">
      <c r="A31" s="61"/>
      <c r="B31" s="43"/>
      <c r="C31" s="42"/>
      <c r="D31" s="42"/>
      <c r="E31" s="42"/>
      <c r="F31" s="55"/>
    </row>
    <row r="32" spans="1:6" ht="12" x14ac:dyDescent="0.25">
      <c r="A32" s="61"/>
      <c r="B32" s="43"/>
      <c r="C32" s="42"/>
      <c r="D32" s="42"/>
      <c r="E32" s="42"/>
      <c r="F32" s="55"/>
    </row>
    <row r="33" spans="1:6" ht="12" x14ac:dyDescent="0.25">
      <c r="A33" s="61"/>
      <c r="B33" s="43"/>
      <c r="C33" s="42"/>
      <c r="D33" s="42"/>
      <c r="E33" s="42"/>
      <c r="F33" s="55"/>
    </row>
  </sheetData>
  <sheetProtection selectLockedCells="1"/>
  <mergeCells count="4">
    <mergeCell ref="A1:F1"/>
    <mergeCell ref="A3:F3"/>
    <mergeCell ref="A11:F11"/>
    <mergeCell ref="A23:F23"/>
  </mergeCells>
  <conditionalFormatting sqref="D24:F29 D12:F22 D4:F10">
    <cfRule type="cellIs" dxfId="95" priority="53" operator="equal">
      <formula>"n"</formula>
    </cfRule>
    <cfRule type="cellIs" dxfId="94" priority="54" operator="equal">
      <formula>"p"</formula>
    </cfRule>
    <cfRule type="cellIs" dxfId="93" priority="55" operator="equal">
      <formula>"c"</formula>
    </cfRule>
  </conditionalFormatting>
  <conditionalFormatting sqref="D30:E30">
    <cfRule type="cellIs" dxfId="92" priority="32" operator="lessThan">
      <formula>0.8</formula>
    </cfRule>
    <cfRule type="cellIs" dxfId="91" priority="33" operator="equal">
      <formula>1</formula>
    </cfRule>
    <cfRule type="cellIs" dxfId="90" priority="34" operator="greaterThanOrEqual">
      <formula>0.8</formula>
    </cfRule>
    <cfRule type="containsErrors" dxfId="89" priority="56">
      <formula>ISERROR(D30)</formula>
    </cfRule>
  </conditionalFormatting>
  <conditionalFormatting sqref="A1">
    <cfRule type="expression" dxfId="88" priority="4">
      <formula>$D$30=100%</formula>
    </cfRule>
    <cfRule type="expression" dxfId="87" priority="5">
      <formula>$D$30&lt;80%</formula>
    </cfRule>
    <cfRule type="expression" dxfId="86" priority="6">
      <formula>$D$30&gt;79%</formula>
    </cfRule>
  </conditionalFormatting>
  <conditionalFormatting sqref="D2">
    <cfRule type="expression" dxfId="85" priority="47">
      <formula>$D$30=100%</formula>
    </cfRule>
    <cfRule type="expression" dxfId="84" priority="48">
      <formula>$D$30&lt;80%</formula>
    </cfRule>
    <cfRule type="expression" dxfId="83" priority="49">
      <formula>$D$30&gt;79%</formula>
    </cfRule>
  </conditionalFormatting>
  <conditionalFormatting sqref="E2">
    <cfRule type="expression" dxfId="82" priority="1">
      <formula>$E$30=100%</formula>
    </cfRule>
    <cfRule type="expression" dxfId="81" priority="2">
      <formula>$E$30&lt;80%</formula>
    </cfRule>
    <cfRule type="expression" dxfId="80" priority="3">
      <formula>$E$30&gt;79%</formula>
    </cfRule>
  </conditionalFormatting>
  <pageMargins left="0.5" right="0.48958333333333331" top="0.64583333333333337" bottom="0.75" header="0.3" footer="0.3"/>
  <pageSetup firstPageNumber="12" orientation="landscape" r:id="rId1"/>
  <headerFooter>
    <oddHeader>&amp;C&amp;"Ebrima,Bold"&amp;16&amp;K04-023*INTERNAL WORKING DOCUMENT</oddHeader>
    <oddFooter>&amp;L&amp;G&amp;C&amp;"Ebrima,Regular"&amp;8
V-SUD        &amp;R&amp;"Ebrima,Regular"&amp;8&amp;KC00000*Intention of document/team self-assessment/program improvement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0"/>
  <sheetViews>
    <sheetView view="pageLayout" topLeftCell="A19" zoomScaleNormal="100" workbookViewId="0">
      <selection activeCell="B21" sqref="B21"/>
    </sheetView>
  </sheetViews>
  <sheetFormatPr defaultColWidth="8.85546875" defaultRowHeight="10.5" x14ac:dyDescent="0.25"/>
  <cols>
    <col min="1" max="1" width="4.28515625" style="6" customWidth="1"/>
    <col min="2" max="2" width="4.28515625" style="7" customWidth="1"/>
    <col min="3" max="3" width="76.5703125" style="6" customWidth="1"/>
    <col min="4" max="5" width="4.28515625" style="6" customWidth="1"/>
    <col min="6" max="6" width="33.7109375" style="18" customWidth="1"/>
    <col min="7" max="7" width="41.42578125" style="6" customWidth="1"/>
    <col min="8" max="16384" width="8.85546875" style="6"/>
  </cols>
  <sheetData>
    <row r="1" spans="1:10" ht="33.75" customHeight="1" x14ac:dyDescent="0.25">
      <c r="A1" s="97" t="s">
        <v>154</v>
      </c>
      <c r="B1" s="97"/>
      <c r="C1" s="97"/>
      <c r="D1" s="97"/>
      <c r="E1" s="97"/>
      <c r="F1" s="97"/>
    </row>
    <row r="2" spans="1:10" ht="17.25" customHeight="1" x14ac:dyDescent="0.25">
      <c r="A2" s="91" t="s">
        <v>72</v>
      </c>
      <c r="B2" s="87" t="s">
        <v>49</v>
      </c>
      <c r="C2" s="89" t="s">
        <v>64</v>
      </c>
      <c r="D2" s="56"/>
      <c r="E2" s="56"/>
      <c r="F2" s="88" t="s">
        <v>8</v>
      </c>
      <c r="G2" s="8"/>
      <c r="H2" s="8"/>
      <c r="I2" s="8"/>
      <c r="J2" s="8"/>
    </row>
    <row r="3" spans="1:10" s="9" customFormat="1" ht="17.25" customHeight="1" x14ac:dyDescent="0.25">
      <c r="A3" s="112" t="s">
        <v>48</v>
      </c>
      <c r="B3" s="112"/>
      <c r="C3" s="112"/>
      <c r="D3" s="112"/>
      <c r="E3" s="112"/>
      <c r="F3" s="112"/>
    </row>
    <row r="4" spans="1:10" s="10" customFormat="1" ht="29.25" customHeight="1" x14ac:dyDescent="0.25">
      <c r="A4" s="53">
        <v>1</v>
      </c>
      <c r="B4" s="48" t="s">
        <v>163</v>
      </c>
      <c r="C4" s="65" t="s">
        <v>1</v>
      </c>
      <c r="D4" s="56"/>
      <c r="E4" s="56"/>
      <c r="F4" s="44"/>
    </row>
    <row r="5" spans="1:10" s="10" customFormat="1" ht="29.25" customHeight="1" x14ac:dyDescent="0.25">
      <c r="A5" s="53">
        <v>2</v>
      </c>
      <c r="B5" s="48" t="s">
        <v>164</v>
      </c>
      <c r="C5" s="69" t="s">
        <v>165</v>
      </c>
      <c r="D5" s="56"/>
      <c r="E5" s="56"/>
      <c r="F5" s="44"/>
    </row>
    <row r="6" spans="1:10" s="10" customFormat="1" ht="29.25" customHeight="1" x14ac:dyDescent="0.25">
      <c r="A6" s="53">
        <v>3</v>
      </c>
      <c r="B6" s="48" t="s">
        <v>171</v>
      </c>
      <c r="C6" s="49" t="s">
        <v>188</v>
      </c>
      <c r="D6" s="56"/>
      <c r="E6" s="56"/>
      <c r="F6" s="44"/>
    </row>
    <row r="7" spans="1:10" s="10" customFormat="1" ht="39.75" customHeight="1" x14ac:dyDescent="0.25">
      <c r="A7" s="53">
        <v>4</v>
      </c>
      <c r="B7" s="48" t="s">
        <v>170</v>
      </c>
      <c r="C7" s="49" t="s">
        <v>172</v>
      </c>
      <c r="D7" s="56"/>
      <c r="E7" s="56"/>
      <c r="F7" s="44"/>
    </row>
    <row r="8" spans="1:10" s="10" customFormat="1" ht="29.25" customHeight="1" x14ac:dyDescent="0.25">
      <c r="A8" s="53">
        <v>5</v>
      </c>
      <c r="B8" s="48" t="s">
        <v>170</v>
      </c>
      <c r="C8" s="49" t="s">
        <v>173</v>
      </c>
      <c r="D8" s="56"/>
      <c r="E8" s="56"/>
      <c r="F8" s="44"/>
    </row>
    <row r="9" spans="1:10" s="10" customFormat="1" ht="29.25" customHeight="1" x14ac:dyDescent="0.25">
      <c r="A9" s="53">
        <v>6</v>
      </c>
      <c r="B9" s="48" t="s">
        <v>174</v>
      </c>
      <c r="C9" s="49" t="s">
        <v>189</v>
      </c>
      <c r="D9" s="56"/>
      <c r="E9" s="56"/>
      <c r="F9" s="44"/>
    </row>
    <row r="10" spans="1:10" s="9" customFormat="1" ht="17.25" customHeight="1" x14ac:dyDescent="0.25">
      <c r="A10" s="111" t="s">
        <v>272</v>
      </c>
      <c r="B10" s="111"/>
      <c r="C10" s="111"/>
      <c r="D10" s="111"/>
      <c r="E10" s="111"/>
      <c r="F10" s="111"/>
    </row>
    <row r="11" spans="1:10" s="10" customFormat="1" ht="48" x14ac:dyDescent="0.25">
      <c r="A11" s="53">
        <v>1</v>
      </c>
      <c r="B11" s="48" t="s">
        <v>161</v>
      </c>
      <c r="C11" s="90" t="s">
        <v>190</v>
      </c>
      <c r="D11" s="56"/>
      <c r="E11" s="56"/>
      <c r="F11" s="44"/>
    </row>
    <row r="12" spans="1:10" s="10" customFormat="1" ht="29.25" customHeight="1" x14ac:dyDescent="0.25">
      <c r="A12" s="53">
        <v>2</v>
      </c>
      <c r="B12" s="48" t="s">
        <v>162</v>
      </c>
      <c r="C12" s="49" t="s">
        <v>169</v>
      </c>
      <c r="D12" s="56"/>
      <c r="E12" s="56"/>
      <c r="F12" s="44"/>
    </row>
    <row r="13" spans="1:10" s="10" customFormat="1" ht="29.25" customHeight="1" x14ac:dyDescent="0.25">
      <c r="A13" s="53">
        <v>3</v>
      </c>
      <c r="B13" s="48" t="s">
        <v>162</v>
      </c>
      <c r="C13" s="49" t="s">
        <v>167</v>
      </c>
      <c r="D13" s="56"/>
      <c r="E13" s="56"/>
      <c r="F13" s="44"/>
    </row>
    <row r="14" spans="1:10" s="10" customFormat="1" ht="29.25" customHeight="1" x14ac:dyDescent="0.25">
      <c r="A14" s="53">
        <v>4</v>
      </c>
      <c r="B14" s="48" t="s">
        <v>162</v>
      </c>
      <c r="C14" s="49" t="s">
        <v>168</v>
      </c>
      <c r="D14" s="56"/>
      <c r="E14" s="56"/>
      <c r="F14" s="44"/>
    </row>
    <row r="15" spans="1:10" s="10" customFormat="1" ht="29.25" customHeight="1" x14ac:dyDescent="0.25">
      <c r="A15" s="53">
        <v>5</v>
      </c>
      <c r="B15" s="48" t="s">
        <v>163</v>
      </c>
      <c r="C15" s="49" t="s">
        <v>166</v>
      </c>
      <c r="D15" s="56"/>
      <c r="E15" s="56"/>
      <c r="F15" s="44"/>
    </row>
    <row r="16" spans="1:10" s="10" customFormat="1" ht="29.25" customHeight="1" x14ac:dyDescent="0.25">
      <c r="A16" s="53">
        <v>6</v>
      </c>
      <c r="B16" s="48" t="s">
        <v>163</v>
      </c>
      <c r="C16" s="49" t="s">
        <v>0</v>
      </c>
      <c r="D16" s="56"/>
      <c r="E16" s="56"/>
      <c r="F16" s="44"/>
    </row>
    <row r="17" spans="1:6" s="10" customFormat="1" ht="39.75" customHeight="1" x14ac:dyDescent="0.25">
      <c r="A17" s="53">
        <v>7</v>
      </c>
      <c r="B17" s="48" t="s">
        <v>164</v>
      </c>
      <c r="C17" s="49" t="s">
        <v>191</v>
      </c>
      <c r="D17" s="56"/>
      <c r="E17" s="56"/>
      <c r="F17" s="44"/>
    </row>
    <row r="18" spans="1:6" s="10" customFormat="1" ht="29.25" customHeight="1" x14ac:dyDescent="0.25">
      <c r="A18" s="53">
        <v>8</v>
      </c>
      <c r="B18" s="48" t="s">
        <v>170</v>
      </c>
      <c r="C18" s="49" t="s">
        <v>176</v>
      </c>
      <c r="D18" s="56"/>
      <c r="E18" s="56"/>
      <c r="F18" s="44"/>
    </row>
    <row r="19" spans="1:6" s="10" customFormat="1" ht="29.25" customHeight="1" x14ac:dyDescent="0.25">
      <c r="A19" s="53">
        <v>9</v>
      </c>
      <c r="B19" s="48" t="s">
        <v>170</v>
      </c>
      <c r="C19" s="49" t="s">
        <v>177</v>
      </c>
      <c r="D19" s="56"/>
      <c r="E19" s="56"/>
      <c r="F19" s="44"/>
    </row>
    <row r="20" spans="1:6" s="10" customFormat="1" ht="29.25" customHeight="1" x14ac:dyDescent="0.25">
      <c r="A20" s="53">
        <v>10</v>
      </c>
      <c r="B20" s="48" t="s">
        <v>178</v>
      </c>
      <c r="C20" s="66" t="s">
        <v>5</v>
      </c>
      <c r="D20" s="56"/>
      <c r="E20" s="56"/>
      <c r="F20" s="44"/>
    </row>
    <row r="21" spans="1:6" s="10" customFormat="1" ht="29.25" customHeight="1" x14ac:dyDescent="0.25">
      <c r="A21" s="53">
        <v>11</v>
      </c>
      <c r="B21" s="48" t="s">
        <v>180</v>
      </c>
      <c r="C21" s="66" t="s">
        <v>181</v>
      </c>
      <c r="D21" s="56"/>
      <c r="E21" s="56"/>
      <c r="F21" s="44"/>
    </row>
    <row r="22" spans="1:6" s="10" customFormat="1" ht="29.25" customHeight="1" x14ac:dyDescent="0.25">
      <c r="A22" s="53">
        <v>12</v>
      </c>
      <c r="B22" s="48" t="s">
        <v>180</v>
      </c>
      <c r="C22" s="49" t="s">
        <v>192</v>
      </c>
      <c r="D22" s="56"/>
      <c r="E22" s="56"/>
      <c r="F22" s="44"/>
    </row>
    <row r="23" spans="1:6" s="10" customFormat="1" ht="29.25" customHeight="1" x14ac:dyDescent="0.25">
      <c r="A23" s="53">
        <v>13</v>
      </c>
      <c r="B23" s="48" t="s">
        <v>174</v>
      </c>
      <c r="C23" s="49" t="s">
        <v>193</v>
      </c>
      <c r="D23" s="56"/>
      <c r="E23" s="56"/>
      <c r="F23" s="44"/>
    </row>
    <row r="24" spans="1:6" s="9" customFormat="1" ht="17.25" customHeight="1" x14ac:dyDescent="0.25">
      <c r="A24" s="113" t="s">
        <v>59</v>
      </c>
      <c r="B24" s="113"/>
      <c r="C24" s="113"/>
      <c r="D24" s="113"/>
      <c r="E24" s="113"/>
      <c r="F24" s="113"/>
    </row>
    <row r="25" spans="1:6" s="10" customFormat="1" ht="29.25" customHeight="1" x14ac:dyDescent="0.25">
      <c r="A25" s="53">
        <v>1</v>
      </c>
      <c r="B25" s="48" t="s">
        <v>178</v>
      </c>
      <c r="C25" s="49" t="s">
        <v>179</v>
      </c>
      <c r="D25" s="56"/>
      <c r="E25" s="56"/>
      <c r="F25" s="44"/>
    </row>
    <row r="26" spans="1:6" s="10" customFormat="1" ht="29.25" customHeight="1" x14ac:dyDescent="0.25">
      <c r="A26" s="53">
        <v>2</v>
      </c>
      <c r="B26" s="48" t="s">
        <v>182</v>
      </c>
      <c r="C26" s="66" t="s">
        <v>183</v>
      </c>
      <c r="D26" s="56"/>
      <c r="E26" s="56"/>
      <c r="F26" s="44"/>
    </row>
    <row r="27" spans="1:6" s="10" customFormat="1" ht="29.25" customHeight="1" x14ac:dyDescent="0.25">
      <c r="A27" s="53">
        <v>3</v>
      </c>
      <c r="B27" s="48" t="s">
        <v>184</v>
      </c>
      <c r="C27" s="66" t="s">
        <v>186</v>
      </c>
      <c r="D27" s="56"/>
      <c r="E27" s="56"/>
      <c r="F27" s="44"/>
    </row>
    <row r="28" spans="1:6" s="10" customFormat="1" ht="29.25" customHeight="1" x14ac:dyDescent="0.25">
      <c r="A28" s="53">
        <v>4</v>
      </c>
      <c r="B28" s="48" t="s">
        <v>185</v>
      </c>
      <c r="C28" s="69" t="s">
        <v>187</v>
      </c>
      <c r="D28" s="56"/>
      <c r="E28" s="56"/>
      <c r="F28" s="44"/>
    </row>
    <row r="29" spans="1:6" s="10" customFormat="1" ht="29.25" customHeight="1" x14ac:dyDescent="0.25">
      <c r="A29" s="53">
        <v>5</v>
      </c>
      <c r="B29" s="48"/>
      <c r="C29" s="86" t="s">
        <v>133</v>
      </c>
      <c r="D29" s="56"/>
      <c r="E29" s="56"/>
      <c r="F29" s="44"/>
    </row>
    <row r="30" spans="1:6" s="10" customFormat="1" ht="29.25" customHeight="1" x14ac:dyDescent="0.25">
      <c r="A30" s="53">
        <v>6</v>
      </c>
      <c r="B30" s="48"/>
      <c r="C30" s="86" t="s">
        <v>133</v>
      </c>
      <c r="D30" s="56"/>
      <c r="E30" s="56"/>
      <c r="F30" s="44"/>
    </row>
    <row r="31" spans="1:6" s="10" customFormat="1" ht="29.25" customHeight="1" x14ac:dyDescent="0.25">
      <c r="A31" s="53">
        <v>7</v>
      </c>
      <c r="B31" s="48"/>
      <c r="C31" s="86" t="s">
        <v>133</v>
      </c>
      <c r="D31" s="56"/>
      <c r="E31" s="56"/>
      <c r="F31" s="44"/>
    </row>
    <row r="32" spans="1:6" ht="18.600000000000001" customHeight="1" x14ac:dyDescent="0.2">
      <c r="A32" s="42"/>
      <c r="B32" s="42"/>
      <c r="C32" s="45" t="s">
        <v>3</v>
      </c>
      <c r="D32" s="59" t="e">
        <f>((COUNTIF(D4:D31,"C")*3)+(COUNTIF(D4:D31,"P")*2))/(COUNTA(D4:D31)*3)</f>
        <v>#DIV/0!</v>
      </c>
      <c r="E32" s="59" t="e">
        <f>((COUNTIF(E4:E31,"C")*3)+(COUNTIF(E4:E31,"P")*2))/(COUNTA(E4:E31)*3)</f>
        <v>#DIV/0!</v>
      </c>
      <c r="F32" s="30"/>
    </row>
    <row r="33" spans="1:6" ht="12" x14ac:dyDescent="0.25">
      <c r="A33" s="42"/>
      <c r="B33" s="42"/>
      <c r="C33" s="42"/>
      <c r="D33" s="42"/>
      <c r="E33" s="42"/>
      <c r="F33" s="55"/>
    </row>
    <row r="34" spans="1:6" x14ac:dyDescent="0.25">
      <c r="B34" s="6"/>
    </row>
    <row r="35" spans="1:6" x14ac:dyDescent="0.25">
      <c r="B35" s="6"/>
    </row>
    <row r="36" spans="1:6" x14ac:dyDescent="0.25">
      <c r="B36" s="6"/>
    </row>
    <row r="37" spans="1:6" x14ac:dyDescent="0.25">
      <c r="B37" s="6"/>
    </row>
    <row r="38" spans="1:6" x14ac:dyDescent="0.25">
      <c r="B38" s="6"/>
    </row>
    <row r="39" spans="1:6" x14ac:dyDescent="0.25">
      <c r="B39" s="6"/>
    </row>
    <row r="40" spans="1:6" x14ac:dyDescent="0.25">
      <c r="B40" s="6"/>
    </row>
  </sheetData>
  <sheetProtection selectLockedCells="1"/>
  <mergeCells count="4">
    <mergeCell ref="A1:F1"/>
    <mergeCell ref="A3:F3"/>
    <mergeCell ref="A10:F10"/>
    <mergeCell ref="A24:F24"/>
  </mergeCells>
  <conditionalFormatting sqref="D4:F9 D11:F23 D25:F31">
    <cfRule type="cellIs" dxfId="79" priority="44" operator="equal">
      <formula>"n"</formula>
    </cfRule>
    <cfRule type="cellIs" dxfId="78" priority="45" operator="equal">
      <formula>"p"</formula>
    </cfRule>
    <cfRule type="cellIs" dxfId="77" priority="46" operator="equal">
      <formula>"c"</formula>
    </cfRule>
  </conditionalFormatting>
  <conditionalFormatting sqref="D32:E32">
    <cfRule type="cellIs" dxfId="76" priority="23" operator="lessThan">
      <formula>0.8</formula>
    </cfRule>
    <cfRule type="cellIs" dxfId="75" priority="24" operator="equal">
      <formula>1</formula>
    </cfRule>
    <cfRule type="cellIs" dxfId="74" priority="25" operator="greaterThanOrEqual">
      <formula>0.8</formula>
    </cfRule>
    <cfRule type="containsErrors" dxfId="73" priority="47">
      <formula>ISERROR(D32)</formula>
    </cfRule>
  </conditionalFormatting>
  <conditionalFormatting sqref="A1">
    <cfRule type="expression" dxfId="72" priority="4">
      <formula>$D$32=100%</formula>
    </cfRule>
    <cfRule type="expression" dxfId="71" priority="5">
      <formula>$D$32&lt;80%</formula>
    </cfRule>
    <cfRule type="expression" dxfId="70" priority="6">
      <formula>$D$32&gt;79%</formula>
    </cfRule>
  </conditionalFormatting>
  <conditionalFormatting sqref="E2">
    <cfRule type="expression" dxfId="69" priority="38">
      <formula>$E$32=100%</formula>
    </cfRule>
    <cfRule type="expression" dxfId="68" priority="39">
      <formula>$E$32&lt;80%</formula>
    </cfRule>
    <cfRule type="expression" dxfId="67" priority="40">
      <formula>$E$32&gt;79%</formula>
    </cfRule>
  </conditionalFormatting>
  <conditionalFormatting sqref="D2">
    <cfRule type="expression" dxfId="66" priority="1">
      <formula>$D$32=100%</formula>
    </cfRule>
    <cfRule type="expression" dxfId="65" priority="2">
      <formula>$D$32&lt;80%</formula>
    </cfRule>
    <cfRule type="expression" dxfId="64" priority="3">
      <formula>$D$32&gt;79%</formula>
    </cfRule>
  </conditionalFormatting>
  <pageMargins left="0.5" right="0.5" top="0.63541666666666663" bottom="0.75" header="0.3" footer="0.3"/>
  <pageSetup firstPageNumber="16" orientation="landscape" r:id="rId1"/>
  <headerFooter>
    <oddHeader>&amp;C&amp;"Ebrima,Bold"&amp;16&amp;K04-024*INTERNAL WORKING DOCUMENT</oddHeader>
    <oddFooter>&amp;L&amp;G&amp;C&amp;"Ebrima,Regular"&amp;8
VI-Treatment and Social Services        &amp;R&amp;"Ebrima,Regular"&amp;8&amp;KC00000*Intention of document/team self-assessment/program improvement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view="pageLayout" zoomScaleNormal="100" workbookViewId="0">
      <selection activeCell="B16" sqref="B16"/>
    </sheetView>
  </sheetViews>
  <sheetFormatPr defaultColWidth="8.85546875" defaultRowHeight="10.5" x14ac:dyDescent="0.25"/>
  <cols>
    <col min="1" max="1" width="4.28515625" style="62" customWidth="1"/>
    <col min="2" max="2" width="4.7109375" style="7" customWidth="1"/>
    <col min="3" max="3" width="76.5703125" style="6" customWidth="1"/>
    <col min="4" max="5" width="4.28515625" style="6" customWidth="1"/>
    <col min="6" max="6" width="33" style="18" customWidth="1"/>
    <col min="7" max="16384" width="8.85546875" style="6"/>
  </cols>
  <sheetData>
    <row r="1" spans="1:10" ht="32.25" customHeight="1" x14ac:dyDescent="0.25">
      <c r="A1" s="97" t="s">
        <v>196</v>
      </c>
      <c r="B1" s="97"/>
      <c r="C1" s="97"/>
      <c r="D1" s="97"/>
      <c r="E1" s="97"/>
      <c r="F1" s="97"/>
    </row>
    <row r="2" spans="1:10" ht="18" customHeight="1" x14ac:dyDescent="0.25">
      <c r="A2" s="53" t="s">
        <v>72</v>
      </c>
      <c r="B2" s="52" t="s">
        <v>49</v>
      </c>
      <c r="C2" s="92" t="s">
        <v>64</v>
      </c>
      <c r="D2" s="56"/>
      <c r="E2" s="56"/>
      <c r="F2" s="88" t="s">
        <v>8</v>
      </c>
      <c r="G2" s="8"/>
      <c r="H2" s="8"/>
      <c r="I2" s="8"/>
      <c r="J2" s="8"/>
    </row>
    <row r="3" spans="1:10" s="9" customFormat="1" ht="18" customHeight="1" x14ac:dyDescent="0.25">
      <c r="A3" s="112" t="s">
        <v>48</v>
      </c>
      <c r="B3" s="112"/>
      <c r="C3" s="112"/>
      <c r="D3" s="112"/>
      <c r="E3" s="112"/>
      <c r="F3" s="112"/>
    </row>
    <row r="4" spans="1:10" s="10" customFormat="1" ht="28.5" customHeight="1" x14ac:dyDescent="0.25">
      <c r="A4" s="53">
        <v>1</v>
      </c>
      <c r="B4" s="48" t="s">
        <v>194</v>
      </c>
      <c r="C4" s="49" t="s">
        <v>195</v>
      </c>
      <c r="D4" s="56"/>
      <c r="E4" s="56"/>
      <c r="F4" s="44"/>
    </row>
    <row r="5" spans="1:10" s="15" customFormat="1" ht="28.5" customHeight="1" x14ac:dyDescent="0.25">
      <c r="A5" s="91">
        <v>2</v>
      </c>
      <c r="B5" s="93" t="s">
        <v>198</v>
      </c>
      <c r="C5" s="49" t="s">
        <v>197</v>
      </c>
      <c r="D5" s="56"/>
      <c r="E5" s="56"/>
      <c r="F5" s="44"/>
    </row>
    <row r="6" spans="1:10" s="10" customFormat="1" ht="28.5" customHeight="1" x14ac:dyDescent="0.25">
      <c r="A6" s="53">
        <v>3</v>
      </c>
      <c r="B6" s="93" t="s">
        <v>198</v>
      </c>
      <c r="C6" s="49" t="s">
        <v>24</v>
      </c>
      <c r="D6" s="56"/>
      <c r="E6" s="56"/>
      <c r="F6" s="44"/>
    </row>
    <row r="7" spans="1:10" s="10" customFormat="1" ht="28.5" customHeight="1" x14ac:dyDescent="0.25">
      <c r="A7" s="53">
        <v>4</v>
      </c>
      <c r="B7" s="93" t="s">
        <v>198</v>
      </c>
      <c r="C7" s="49" t="s">
        <v>25</v>
      </c>
      <c r="D7" s="56"/>
      <c r="E7" s="56"/>
      <c r="F7" s="44"/>
    </row>
    <row r="8" spans="1:10" s="10" customFormat="1" ht="28.5" customHeight="1" x14ac:dyDescent="0.25">
      <c r="A8" s="53">
        <v>5</v>
      </c>
      <c r="B8" s="48" t="s">
        <v>199</v>
      </c>
      <c r="C8" s="49" t="s">
        <v>208</v>
      </c>
      <c r="D8" s="56"/>
      <c r="E8" s="56"/>
      <c r="F8" s="44"/>
    </row>
    <row r="9" spans="1:10" s="10" customFormat="1" ht="28.5" customHeight="1" x14ac:dyDescent="0.25">
      <c r="A9" s="53">
        <v>6</v>
      </c>
      <c r="B9" s="48" t="s">
        <v>201</v>
      </c>
      <c r="C9" s="69" t="s">
        <v>27</v>
      </c>
      <c r="D9" s="56"/>
      <c r="E9" s="56"/>
      <c r="F9" s="44"/>
    </row>
    <row r="10" spans="1:10" s="10" customFormat="1" ht="28.5" customHeight="1" x14ac:dyDescent="0.25">
      <c r="A10" s="53">
        <v>7</v>
      </c>
      <c r="B10" s="48" t="s">
        <v>204</v>
      </c>
      <c r="C10" s="49" t="s">
        <v>205</v>
      </c>
      <c r="D10" s="56"/>
      <c r="E10" s="56"/>
      <c r="F10" s="44"/>
    </row>
    <row r="11" spans="1:10" s="10" customFormat="1" ht="28.5" customHeight="1" x14ac:dyDescent="0.25">
      <c r="A11" s="53">
        <v>8</v>
      </c>
      <c r="B11" s="48" t="s">
        <v>204</v>
      </c>
      <c r="C11" s="49" t="s">
        <v>28</v>
      </c>
      <c r="D11" s="56"/>
      <c r="E11" s="56"/>
      <c r="F11" s="44"/>
    </row>
    <row r="12" spans="1:10" s="10" customFormat="1" ht="39.75" customHeight="1" x14ac:dyDescent="0.25">
      <c r="A12" s="53">
        <v>9</v>
      </c>
      <c r="B12" s="48" t="s">
        <v>204</v>
      </c>
      <c r="C12" s="49" t="s">
        <v>209</v>
      </c>
      <c r="D12" s="56"/>
      <c r="E12" s="56"/>
      <c r="F12" s="44"/>
    </row>
    <row r="13" spans="1:10" s="10" customFormat="1" ht="28.5" customHeight="1" x14ac:dyDescent="0.25">
      <c r="A13" s="53">
        <v>10</v>
      </c>
      <c r="B13" s="48" t="s">
        <v>207</v>
      </c>
      <c r="C13" s="66" t="s">
        <v>210</v>
      </c>
      <c r="D13" s="56"/>
      <c r="E13" s="56"/>
      <c r="F13" s="44"/>
    </row>
    <row r="14" spans="1:10" s="9" customFormat="1" ht="18" customHeight="1" x14ac:dyDescent="0.25">
      <c r="A14" s="111" t="s">
        <v>272</v>
      </c>
      <c r="B14" s="111"/>
      <c r="C14" s="111"/>
      <c r="D14" s="111"/>
      <c r="E14" s="111"/>
      <c r="F14" s="111"/>
    </row>
    <row r="15" spans="1:10" s="10" customFormat="1" ht="28.5" customHeight="1" x14ac:dyDescent="0.25">
      <c r="A15" s="53">
        <v>1</v>
      </c>
      <c r="B15" s="48" t="s">
        <v>203</v>
      </c>
      <c r="C15" s="69" t="s">
        <v>202</v>
      </c>
      <c r="D15" s="56"/>
      <c r="E15" s="56"/>
      <c r="F15" s="44"/>
    </row>
    <row r="16" spans="1:10" s="10" customFormat="1" ht="28.5" customHeight="1" x14ac:dyDescent="0.25">
      <c r="A16" s="53">
        <v>2</v>
      </c>
      <c r="B16" s="48" t="s">
        <v>206</v>
      </c>
      <c r="C16" s="69" t="s">
        <v>29</v>
      </c>
      <c r="D16" s="56"/>
      <c r="E16" s="56"/>
      <c r="F16" s="44"/>
    </row>
    <row r="17" spans="1:6" s="9" customFormat="1" ht="18" customHeight="1" x14ac:dyDescent="0.25">
      <c r="A17" s="113" t="s">
        <v>59</v>
      </c>
      <c r="B17" s="113"/>
      <c r="C17" s="113"/>
      <c r="D17" s="113"/>
      <c r="E17" s="113"/>
      <c r="F17" s="113"/>
    </row>
    <row r="18" spans="1:6" s="9" customFormat="1" ht="28.5" customHeight="1" x14ac:dyDescent="0.25">
      <c r="A18" s="53">
        <v>1</v>
      </c>
      <c r="B18" s="48" t="s">
        <v>200</v>
      </c>
      <c r="C18" s="66" t="s">
        <v>26</v>
      </c>
      <c r="D18" s="56"/>
      <c r="E18" s="56"/>
      <c r="F18" s="44"/>
    </row>
    <row r="19" spans="1:6" s="9" customFormat="1" ht="28.5" customHeight="1" x14ac:dyDescent="0.25">
      <c r="A19" s="53">
        <v>2</v>
      </c>
      <c r="B19" s="48"/>
      <c r="C19" s="86" t="s">
        <v>133</v>
      </c>
      <c r="D19" s="56"/>
      <c r="E19" s="56"/>
      <c r="F19" s="44"/>
    </row>
    <row r="20" spans="1:6" s="9" customFormat="1" ht="28.5" customHeight="1" x14ac:dyDescent="0.25">
      <c r="A20" s="53">
        <v>3</v>
      </c>
      <c r="B20" s="48"/>
      <c r="C20" s="86" t="s">
        <v>133</v>
      </c>
      <c r="D20" s="56"/>
      <c r="E20" s="56"/>
      <c r="F20" s="44"/>
    </row>
    <row r="21" spans="1:6" s="10" customFormat="1" ht="28.5" customHeight="1" x14ac:dyDescent="0.25">
      <c r="A21" s="53">
        <v>4</v>
      </c>
      <c r="B21" s="48"/>
      <c r="C21" s="86" t="s">
        <v>133</v>
      </c>
      <c r="D21" s="56"/>
      <c r="E21" s="56"/>
      <c r="F21" s="44"/>
    </row>
    <row r="22" spans="1:6" ht="18.600000000000001" customHeight="1" x14ac:dyDescent="0.2">
      <c r="A22" s="61"/>
      <c r="B22" s="43"/>
      <c r="C22" s="45" t="s">
        <v>3</v>
      </c>
      <c r="D22" s="59" t="e">
        <f>((COUNTIF(D4:D21,"C")*3) + (COUNTIF(D4:D21, "P")*2)) / (COUNTA(D4:D21)*3)</f>
        <v>#DIV/0!</v>
      </c>
      <c r="E22" s="59" t="e">
        <f>((COUNTIF(E4:E21,"C")*3) + (COUNTIF(E4:E21, "P")*2)) / (COUNTA(E4:E21)*3)</f>
        <v>#DIV/0!</v>
      </c>
      <c r="F22" s="30"/>
    </row>
  </sheetData>
  <sheetProtection selectLockedCells="1"/>
  <mergeCells count="4">
    <mergeCell ref="A1:F1"/>
    <mergeCell ref="A3:F3"/>
    <mergeCell ref="A14:F14"/>
    <mergeCell ref="A17:F17"/>
  </mergeCells>
  <conditionalFormatting sqref="D4:F13 D15:F16 D18:F21">
    <cfRule type="cellIs" dxfId="63" priority="38" operator="equal">
      <formula>"n"</formula>
    </cfRule>
    <cfRule type="cellIs" dxfId="62" priority="39" operator="equal">
      <formula>"p"</formula>
    </cfRule>
    <cfRule type="cellIs" dxfId="61" priority="40" operator="equal">
      <formula>"c"</formula>
    </cfRule>
  </conditionalFormatting>
  <conditionalFormatting sqref="D22:E22">
    <cfRule type="cellIs" dxfId="60" priority="17" operator="lessThan">
      <formula>0.8</formula>
    </cfRule>
    <cfRule type="cellIs" dxfId="59" priority="18" operator="equal">
      <formula>1</formula>
    </cfRule>
    <cfRule type="cellIs" dxfId="58" priority="19" operator="greaterThanOrEqual">
      <formula>0.8</formula>
    </cfRule>
    <cfRule type="containsErrors" dxfId="57" priority="41">
      <formula>ISERROR(D22)</formula>
    </cfRule>
  </conditionalFormatting>
  <conditionalFormatting sqref="A1">
    <cfRule type="expression" dxfId="56" priority="4">
      <formula>$D$22=100%</formula>
    </cfRule>
    <cfRule type="expression" dxfId="55" priority="5">
      <formula>$D$22&lt;80%</formula>
    </cfRule>
    <cfRule type="expression" dxfId="54" priority="6">
      <formula>$D$22&gt;79%</formula>
    </cfRule>
  </conditionalFormatting>
  <conditionalFormatting sqref="D2">
    <cfRule type="expression" dxfId="53" priority="32">
      <formula>$D$22=100%</formula>
    </cfRule>
    <cfRule type="expression" dxfId="52" priority="33">
      <formula>$D$22&lt;80%</formula>
    </cfRule>
    <cfRule type="expression" dxfId="51" priority="34">
      <formula>$D$22&gt;79%</formula>
    </cfRule>
  </conditionalFormatting>
  <conditionalFormatting sqref="E2">
    <cfRule type="expression" dxfId="50" priority="1">
      <formula>$E$22=100%</formula>
    </cfRule>
    <cfRule type="expression" dxfId="49" priority="2">
      <formula>$E$22&lt;80%</formula>
    </cfRule>
    <cfRule type="expression" dxfId="48" priority="3">
      <formula>$E$22&gt;79%</formula>
    </cfRule>
  </conditionalFormatting>
  <pageMargins left="0.5" right="0.5" top="0.63541666666666663" bottom="0.75" header="0.3" footer="0.3"/>
  <pageSetup firstPageNumber="20" orientation="landscape" r:id="rId1"/>
  <headerFooter>
    <oddHeader>&amp;C&amp;"Ebrima,Bold"&amp;16&amp;K04-024*INTERNAL WORKING DOCUMENT</oddHeader>
    <oddFooter>&amp;L&amp;G&amp;C&amp;"Ebrima,Regular"&amp;8
VII-Drug and Alcohol Testing        &amp;R&amp;"Ebrima,Regular"&amp;8&amp;KC00000*Intention of document/team self-assessment/program improvement</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7"/>
  <sheetViews>
    <sheetView view="pageLayout" zoomScaleNormal="100" workbookViewId="0">
      <selection activeCell="B11" sqref="B11"/>
    </sheetView>
  </sheetViews>
  <sheetFormatPr defaultColWidth="8.85546875" defaultRowHeight="10.5" x14ac:dyDescent="0.25"/>
  <cols>
    <col min="1" max="1" width="4.28515625" style="62" customWidth="1"/>
    <col min="2" max="2" width="4.28515625" style="7" customWidth="1"/>
    <col min="3" max="3" width="76.5703125" style="6" customWidth="1"/>
    <col min="4" max="5" width="4.28515625" style="6" customWidth="1"/>
    <col min="6" max="6" width="33.7109375" style="18" customWidth="1"/>
    <col min="7" max="7" width="41.42578125" style="18" customWidth="1"/>
    <col min="8" max="16384" width="8.85546875" style="6"/>
  </cols>
  <sheetData>
    <row r="1" spans="1:10" ht="43.5" customHeight="1" x14ac:dyDescent="0.25">
      <c r="A1" s="98" t="s">
        <v>234</v>
      </c>
      <c r="B1" s="98" t="e">
        <f>((COUNTIF(#REF!,"C")*3) + (COUNTIF(#REF!, "P")*2)) / (COUNTA(#REF!)*3)</f>
        <v>#REF!</v>
      </c>
      <c r="C1" s="98" t="e">
        <f>((COUNTIF(#REF!,"C")*3) + (COUNTIF(#REF!, "P")*2)) / (COUNTA(#REF!)*3)</f>
        <v>#REF!</v>
      </c>
      <c r="D1" s="98" t="e">
        <f>((COUNTIF(#REF!,"C")*3) + (COUNTIF(#REF!, "P")*2)) / (COUNTA(#REF!)*3)</f>
        <v>#REF!</v>
      </c>
      <c r="E1" s="98" t="e">
        <f>((COUNTIF(#REF!,"C")*3) + (COUNTIF(#REF!, "P")*2)) / (COUNTA(#REF!)*3)</f>
        <v>#REF!</v>
      </c>
      <c r="F1" s="98" t="e">
        <f>((COUNTIF(#REF!,"C")*3) + (COUNTIF(#REF!, "P")*2)) / (COUNTA(#REF!)*3)</f>
        <v>#REF!</v>
      </c>
    </row>
    <row r="2" spans="1:10" ht="17.25" customHeight="1" x14ac:dyDescent="0.25">
      <c r="A2" s="91" t="s">
        <v>72</v>
      </c>
      <c r="B2" s="87" t="s">
        <v>49</v>
      </c>
      <c r="C2" s="92" t="s">
        <v>50</v>
      </c>
      <c r="D2" s="56"/>
      <c r="E2" s="56"/>
      <c r="F2" s="88" t="s">
        <v>8</v>
      </c>
      <c r="G2" s="19"/>
      <c r="H2" s="8"/>
      <c r="I2" s="8"/>
      <c r="J2" s="8"/>
    </row>
    <row r="3" spans="1:10" s="9" customFormat="1" ht="17.25" customHeight="1" x14ac:dyDescent="0.25">
      <c r="A3" s="112" t="s">
        <v>48</v>
      </c>
      <c r="B3" s="112"/>
      <c r="C3" s="112"/>
      <c r="D3" s="112"/>
      <c r="E3" s="112"/>
      <c r="F3" s="112"/>
    </row>
    <row r="4" spans="1:10" s="9" customFormat="1" ht="28.5" customHeight="1" x14ac:dyDescent="0.25">
      <c r="A4" s="63">
        <v>1</v>
      </c>
      <c r="B4" s="48" t="s">
        <v>211</v>
      </c>
      <c r="C4" s="49" t="s">
        <v>213</v>
      </c>
      <c r="D4" s="27"/>
      <c r="E4" s="27"/>
      <c r="F4" s="44"/>
    </row>
    <row r="5" spans="1:10" s="9" customFormat="1" ht="28.5" customHeight="1" x14ac:dyDescent="0.25">
      <c r="A5" s="63">
        <v>2</v>
      </c>
      <c r="B5" s="48" t="s">
        <v>212</v>
      </c>
      <c r="C5" s="49" t="s">
        <v>231</v>
      </c>
      <c r="D5" s="27"/>
      <c r="E5" s="27"/>
      <c r="F5" s="44"/>
    </row>
    <row r="6" spans="1:10" s="9" customFormat="1" ht="28.5" customHeight="1" x14ac:dyDescent="0.25">
      <c r="A6" s="63">
        <v>3</v>
      </c>
      <c r="B6" s="48" t="s">
        <v>212</v>
      </c>
      <c r="C6" s="49" t="s">
        <v>214</v>
      </c>
      <c r="D6" s="27"/>
      <c r="E6" s="27"/>
      <c r="F6" s="44"/>
    </row>
    <row r="7" spans="1:10" s="9" customFormat="1" ht="28.5" customHeight="1" x14ac:dyDescent="0.25">
      <c r="A7" s="63">
        <v>4</v>
      </c>
      <c r="B7" s="48" t="s">
        <v>212</v>
      </c>
      <c r="C7" s="49" t="s">
        <v>215</v>
      </c>
      <c r="D7" s="27"/>
      <c r="E7" s="27"/>
      <c r="F7" s="44"/>
    </row>
    <row r="8" spans="1:10" s="9" customFormat="1" ht="39.75" customHeight="1" x14ac:dyDescent="0.25">
      <c r="A8" s="63">
        <v>5</v>
      </c>
      <c r="B8" s="48" t="s">
        <v>217</v>
      </c>
      <c r="C8" s="49" t="s">
        <v>218</v>
      </c>
      <c r="D8" s="27"/>
      <c r="E8" s="27"/>
      <c r="F8" s="44"/>
    </row>
    <row r="9" spans="1:10" s="9" customFormat="1" ht="28.5" customHeight="1" x14ac:dyDescent="0.25">
      <c r="A9" s="63">
        <v>6</v>
      </c>
      <c r="B9" s="48" t="s">
        <v>220</v>
      </c>
      <c r="C9" s="49" t="s">
        <v>219</v>
      </c>
      <c r="D9" s="27"/>
      <c r="E9" s="27"/>
      <c r="F9" s="44"/>
    </row>
    <row r="10" spans="1:10" s="9" customFormat="1" ht="28.5" customHeight="1" x14ac:dyDescent="0.25">
      <c r="A10" s="63">
        <v>7</v>
      </c>
      <c r="B10" s="48" t="s">
        <v>217</v>
      </c>
      <c r="C10" s="49" t="s">
        <v>235</v>
      </c>
      <c r="D10" s="27"/>
      <c r="E10" s="27"/>
      <c r="F10" s="44"/>
    </row>
    <row r="11" spans="1:10" s="9" customFormat="1" ht="28.5" customHeight="1" x14ac:dyDescent="0.25">
      <c r="A11" s="63">
        <v>8</v>
      </c>
      <c r="B11" s="48" t="s">
        <v>223</v>
      </c>
      <c r="C11" s="69" t="s">
        <v>221</v>
      </c>
      <c r="D11" s="27"/>
      <c r="E11" s="27"/>
      <c r="F11" s="44"/>
    </row>
    <row r="12" spans="1:10" s="9" customFormat="1" ht="28.5" customHeight="1" x14ac:dyDescent="0.25">
      <c r="A12" s="63">
        <v>9</v>
      </c>
      <c r="B12" s="48" t="s">
        <v>223</v>
      </c>
      <c r="C12" s="66" t="s">
        <v>236</v>
      </c>
      <c r="D12" s="27"/>
      <c r="E12" s="27"/>
      <c r="F12" s="44"/>
    </row>
    <row r="13" spans="1:10" s="9" customFormat="1" ht="28.5" customHeight="1" x14ac:dyDescent="0.25">
      <c r="A13" s="63">
        <v>10</v>
      </c>
      <c r="B13" s="48" t="s">
        <v>223</v>
      </c>
      <c r="C13" s="69" t="s">
        <v>222</v>
      </c>
      <c r="D13" s="27"/>
      <c r="E13" s="27"/>
      <c r="F13" s="44"/>
    </row>
    <row r="14" spans="1:10" s="9" customFormat="1" ht="28.5" customHeight="1" x14ac:dyDescent="0.25">
      <c r="A14" s="63">
        <v>11</v>
      </c>
      <c r="B14" s="48" t="s">
        <v>223</v>
      </c>
      <c r="C14" s="66" t="s">
        <v>226</v>
      </c>
      <c r="D14" s="27"/>
      <c r="E14" s="27"/>
      <c r="F14" s="44"/>
    </row>
    <row r="15" spans="1:10" s="9" customFormat="1" ht="28.5" customHeight="1" x14ac:dyDescent="0.25">
      <c r="A15" s="63">
        <v>12</v>
      </c>
      <c r="B15" s="48" t="s">
        <v>223</v>
      </c>
      <c r="C15" s="69" t="s">
        <v>227</v>
      </c>
      <c r="D15" s="27"/>
      <c r="E15" s="27"/>
      <c r="F15" s="44"/>
    </row>
    <row r="16" spans="1:10" s="9" customFormat="1" ht="28.5" customHeight="1" x14ac:dyDescent="0.25">
      <c r="A16" s="63">
        <v>13</v>
      </c>
      <c r="B16" s="48" t="s">
        <v>223</v>
      </c>
      <c r="C16" s="66" t="s">
        <v>97</v>
      </c>
      <c r="D16" s="27"/>
      <c r="E16" s="27"/>
      <c r="F16" s="44"/>
    </row>
    <row r="17" spans="1:7" s="9" customFormat="1" ht="39.75" customHeight="1" x14ac:dyDescent="0.25">
      <c r="A17" s="63">
        <v>14</v>
      </c>
      <c r="B17" s="48" t="s">
        <v>223</v>
      </c>
      <c r="C17" s="66" t="s">
        <v>228</v>
      </c>
      <c r="D17" s="27"/>
      <c r="E17" s="27"/>
      <c r="F17" s="44"/>
    </row>
    <row r="18" spans="1:7" s="9" customFormat="1" ht="28.5" customHeight="1" x14ac:dyDescent="0.25">
      <c r="A18" s="63">
        <v>15</v>
      </c>
      <c r="B18" s="48" t="s">
        <v>229</v>
      </c>
      <c r="C18" s="49" t="s">
        <v>230</v>
      </c>
      <c r="D18" s="27"/>
      <c r="E18" s="27"/>
      <c r="F18" s="44"/>
    </row>
    <row r="19" spans="1:7" s="9" customFormat="1" ht="28.5" customHeight="1" x14ac:dyDescent="0.25">
      <c r="A19" s="63">
        <v>16</v>
      </c>
      <c r="B19" s="48" t="s">
        <v>232</v>
      </c>
      <c r="C19" s="66" t="s">
        <v>233</v>
      </c>
      <c r="D19" s="27"/>
      <c r="E19" s="27"/>
      <c r="F19" s="44"/>
    </row>
    <row r="20" spans="1:7" s="9" customFormat="1" ht="40.5" customHeight="1" x14ac:dyDescent="0.25">
      <c r="A20" s="63">
        <v>17</v>
      </c>
      <c r="B20" s="48" t="s">
        <v>232</v>
      </c>
      <c r="C20" s="66" t="s">
        <v>237</v>
      </c>
      <c r="D20" s="27"/>
      <c r="E20" s="27"/>
      <c r="F20" s="44"/>
    </row>
    <row r="21" spans="1:7" s="9" customFormat="1" ht="17.25" customHeight="1" x14ac:dyDescent="0.25">
      <c r="A21" s="111" t="s">
        <v>272</v>
      </c>
      <c r="B21" s="111"/>
      <c r="C21" s="111"/>
      <c r="D21" s="111"/>
      <c r="E21" s="111"/>
      <c r="F21" s="111"/>
    </row>
    <row r="22" spans="1:7" s="10" customFormat="1" ht="28.5" customHeight="1" x14ac:dyDescent="0.25">
      <c r="A22" s="63">
        <v>1</v>
      </c>
      <c r="B22" s="48" t="s">
        <v>217</v>
      </c>
      <c r="C22" s="49" t="s">
        <v>216</v>
      </c>
      <c r="D22" s="27"/>
      <c r="E22" s="27"/>
      <c r="F22" s="44"/>
      <c r="G22" s="9"/>
    </row>
    <row r="23" spans="1:7" s="10" customFormat="1" ht="28.5" customHeight="1" x14ac:dyDescent="0.25">
      <c r="A23" s="63">
        <v>2</v>
      </c>
      <c r="B23" s="48" t="s">
        <v>217</v>
      </c>
      <c r="C23" s="65" t="s">
        <v>2</v>
      </c>
      <c r="D23" s="27"/>
      <c r="E23" s="27"/>
      <c r="F23" s="44"/>
      <c r="G23" s="9"/>
    </row>
    <row r="24" spans="1:7" s="10" customFormat="1" ht="28.5" customHeight="1" x14ac:dyDescent="0.25">
      <c r="A24" s="63">
        <v>3</v>
      </c>
      <c r="B24" s="48" t="s">
        <v>223</v>
      </c>
      <c r="C24" s="66" t="s">
        <v>224</v>
      </c>
      <c r="D24" s="27"/>
      <c r="E24" s="27"/>
      <c r="F24" s="44"/>
      <c r="G24" s="9"/>
    </row>
    <row r="25" spans="1:7" s="10" customFormat="1" ht="28.5" customHeight="1" x14ac:dyDescent="0.25">
      <c r="A25" s="63">
        <v>4</v>
      </c>
      <c r="B25" s="48" t="s">
        <v>223</v>
      </c>
      <c r="C25" s="69" t="s">
        <v>225</v>
      </c>
      <c r="D25" s="27"/>
      <c r="E25" s="27"/>
      <c r="F25" s="44"/>
      <c r="G25" s="9"/>
    </row>
    <row r="26" spans="1:7" s="9" customFormat="1" ht="17.25" customHeight="1" x14ac:dyDescent="0.25">
      <c r="A26" s="113" t="s">
        <v>59</v>
      </c>
      <c r="B26" s="113"/>
      <c r="C26" s="113"/>
      <c r="D26" s="113"/>
      <c r="E26" s="113"/>
      <c r="F26" s="113"/>
    </row>
    <row r="27" spans="1:7" s="10" customFormat="1" ht="28.5" customHeight="1" x14ac:dyDescent="0.25">
      <c r="A27" s="53">
        <v>1</v>
      </c>
      <c r="B27" s="48"/>
      <c r="C27" s="86" t="s">
        <v>133</v>
      </c>
      <c r="D27" s="56"/>
      <c r="E27" s="56"/>
      <c r="F27" s="44"/>
      <c r="G27" s="9"/>
    </row>
    <row r="28" spans="1:7" s="10" customFormat="1" ht="28.5" customHeight="1" x14ac:dyDescent="0.25">
      <c r="A28" s="53">
        <v>2</v>
      </c>
      <c r="B28" s="48"/>
      <c r="C28" s="86" t="s">
        <v>133</v>
      </c>
      <c r="D28" s="56"/>
      <c r="E28" s="56"/>
      <c r="F28" s="44"/>
      <c r="G28" s="9"/>
    </row>
    <row r="29" spans="1:7" s="10" customFormat="1" ht="28.5" customHeight="1" x14ac:dyDescent="0.25">
      <c r="A29" s="53">
        <v>3</v>
      </c>
      <c r="B29" s="48"/>
      <c r="C29" s="86" t="s">
        <v>133</v>
      </c>
      <c r="D29" s="56"/>
      <c r="E29" s="56"/>
      <c r="F29" s="44"/>
      <c r="G29" s="9"/>
    </row>
    <row r="30" spans="1:7" s="10" customFormat="1" ht="28.5" customHeight="1" x14ac:dyDescent="0.25">
      <c r="A30" s="53">
        <v>4</v>
      </c>
      <c r="B30" s="48"/>
      <c r="C30" s="86" t="s">
        <v>133</v>
      </c>
      <c r="D30" s="56"/>
      <c r="E30" s="56"/>
      <c r="F30" s="44"/>
      <c r="G30" s="9"/>
    </row>
    <row r="31" spans="1:7" ht="18.600000000000001" customHeight="1" x14ac:dyDescent="0.2">
      <c r="A31" s="61"/>
      <c r="B31" s="43"/>
      <c r="C31" s="45" t="s">
        <v>3</v>
      </c>
      <c r="D31" s="12" t="e">
        <f>((COUNTIF(D21:D30,"C")*3) + (COUNTIF(D21:D30, "P")*2)) / (COUNTA(D21:D30)*3)</f>
        <v>#DIV/0!</v>
      </c>
      <c r="E31" s="12" t="e">
        <f>((COUNTIF(E21:E30,"C")*3) + (COUNTIF(E21:E30, "P")*2)) / (COUNTA(E21:E30)*3)</f>
        <v>#DIV/0!</v>
      </c>
      <c r="F31" s="30"/>
    </row>
    <row r="32" spans="1:7" x14ac:dyDescent="0.25">
      <c r="G32" s="20"/>
    </row>
    <row r="36" spans="3:8" x14ac:dyDescent="0.25">
      <c r="C36" s="94"/>
      <c r="D36" s="94"/>
      <c r="E36" s="94"/>
      <c r="F36" s="20"/>
      <c r="G36" s="20"/>
      <c r="H36" s="94"/>
    </row>
    <row r="37" spans="3:8" x14ac:dyDescent="0.25">
      <c r="C37" s="94"/>
      <c r="D37" s="94"/>
      <c r="E37" s="94"/>
      <c r="F37" s="20"/>
      <c r="G37" s="20"/>
      <c r="H37" s="94"/>
    </row>
  </sheetData>
  <sheetProtection selectLockedCells="1"/>
  <mergeCells count="4">
    <mergeCell ref="A1:F1"/>
    <mergeCell ref="A3:F3"/>
    <mergeCell ref="A21:F21"/>
    <mergeCell ref="A26:F26"/>
  </mergeCells>
  <conditionalFormatting sqref="D22:F25 D4:F20 D27:F30">
    <cfRule type="cellIs" dxfId="47" priority="43" operator="equal">
      <formula>"n"</formula>
    </cfRule>
    <cfRule type="cellIs" dxfId="46" priority="44" operator="equal">
      <formula>"p"</formula>
    </cfRule>
    <cfRule type="cellIs" dxfId="45" priority="45" operator="equal">
      <formula>"c"</formula>
    </cfRule>
  </conditionalFormatting>
  <conditionalFormatting sqref="D31:E31">
    <cfRule type="cellIs" dxfId="44" priority="21" operator="lessThan">
      <formula>0.8</formula>
    </cfRule>
    <cfRule type="cellIs" dxfId="43" priority="22" operator="equal">
      <formula>1</formula>
    </cfRule>
    <cfRule type="cellIs" dxfId="42" priority="23" operator="greaterThanOrEqual">
      <formula>0.8</formula>
    </cfRule>
    <cfRule type="containsErrors" dxfId="41" priority="46">
      <formula>ISERROR(D31)</formula>
    </cfRule>
  </conditionalFormatting>
  <conditionalFormatting sqref="A1">
    <cfRule type="expression" dxfId="40" priority="7">
      <formula>$D$31=100%</formula>
    </cfRule>
    <cfRule type="expression" dxfId="39" priority="8">
      <formula>$D$31&lt;80%</formula>
    </cfRule>
    <cfRule type="expression" dxfId="38" priority="9">
      <formula>$D$31&gt;79%</formula>
    </cfRule>
  </conditionalFormatting>
  <conditionalFormatting sqref="D2">
    <cfRule type="expression" dxfId="37" priority="24">
      <formula>$D$31=100%</formula>
    </cfRule>
    <cfRule type="expression" dxfId="36" priority="37">
      <formula>$D$31&lt;80%</formula>
    </cfRule>
    <cfRule type="expression" dxfId="35" priority="39">
      <formula>$D$31&gt;79%</formula>
    </cfRule>
  </conditionalFormatting>
  <conditionalFormatting sqref="E2">
    <cfRule type="expression" dxfId="34" priority="4">
      <formula>$E$31=100%</formula>
    </cfRule>
    <cfRule type="expression" dxfId="33" priority="5">
      <formula>$E$31&lt;80%</formula>
    </cfRule>
    <cfRule type="expression" dxfId="32" priority="6">
      <formula>$E$31&gt;79%</formula>
    </cfRule>
  </conditionalFormatting>
  <pageMargins left="0.5" right="0.5" top="0.60416666666666663" bottom="0.75" header="0.3" footer="0.3"/>
  <pageSetup firstPageNumber="23" orientation="landscape" r:id="rId1"/>
  <headerFooter>
    <oddHeader>&amp;C&amp;"Ebrima,Bold"&amp;16&amp;K04-024*INTERNAL WORKING DOCUMENT</oddHeader>
    <oddFooter>&amp;L&amp;G&amp;C&amp;"Ebrima,Regular"&amp;8
VIII Team        &amp;R&amp;"Ebrima,Regular"&amp;8&amp;KC00000*Intention of document/team self-assessment/program improvement</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0"/>
  <sheetViews>
    <sheetView view="pageLayout" zoomScaleNormal="100" workbookViewId="0">
      <selection activeCell="B4" sqref="B4:B7"/>
    </sheetView>
  </sheetViews>
  <sheetFormatPr defaultColWidth="8.85546875" defaultRowHeight="10.5" x14ac:dyDescent="0.25"/>
  <cols>
    <col min="1" max="1" width="4.28515625" style="62" customWidth="1"/>
    <col min="2" max="2" width="4.28515625" style="7" customWidth="1"/>
    <col min="3" max="3" width="76.5703125" style="6" customWidth="1"/>
    <col min="4" max="5" width="4.28515625" style="6" customWidth="1"/>
    <col min="6" max="6" width="33.7109375" style="18" customWidth="1"/>
    <col min="7" max="16384" width="8.85546875" style="6"/>
  </cols>
  <sheetData>
    <row r="1" spans="1:10" ht="20.25" customHeight="1" x14ac:dyDescent="0.25">
      <c r="A1" s="99" t="s">
        <v>250</v>
      </c>
      <c r="B1" s="99"/>
      <c r="C1" s="99"/>
      <c r="D1" s="99"/>
      <c r="E1" s="99"/>
      <c r="F1" s="99"/>
    </row>
    <row r="2" spans="1:10" ht="18" customHeight="1" x14ac:dyDescent="0.25">
      <c r="A2" s="53" t="s">
        <v>72</v>
      </c>
      <c r="B2" s="52" t="s">
        <v>49</v>
      </c>
      <c r="C2" s="54" t="s">
        <v>64</v>
      </c>
      <c r="D2" s="47"/>
      <c r="E2" s="47"/>
      <c r="F2" s="63" t="s">
        <v>8</v>
      </c>
      <c r="G2" s="8"/>
      <c r="H2" s="8"/>
      <c r="I2" s="8"/>
      <c r="J2" s="8"/>
    </row>
    <row r="3" spans="1:10" s="9" customFormat="1" ht="18" customHeight="1" x14ac:dyDescent="0.25">
      <c r="A3" s="112" t="s">
        <v>48</v>
      </c>
      <c r="B3" s="112"/>
      <c r="C3" s="112"/>
      <c r="D3" s="112"/>
      <c r="E3" s="112"/>
      <c r="F3" s="112"/>
    </row>
    <row r="4" spans="1:10" s="10" customFormat="1" ht="28.5" customHeight="1" x14ac:dyDescent="0.25">
      <c r="A4" s="95">
        <v>1</v>
      </c>
      <c r="B4" s="48" t="s">
        <v>238</v>
      </c>
      <c r="C4" s="49" t="s">
        <v>239</v>
      </c>
      <c r="D4" s="56"/>
      <c r="E4" s="56"/>
      <c r="F4" s="44"/>
    </row>
    <row r="5" spans="1:10" s="16" customFormat="1" ht="39" customHeight="1" x14ac:dyDescent="0.25">
      <c r="A5" s="71">
        <v>2</v>
      </c>
      <c r="B5" s="48" t="s">
        <v>241</v>
      </c>
      <c r="C5" s="49" t="s">
        <v>240</v>
      </c>
      <c r="D5" s="56"/>
      <c r="E5" s="56"/>
      <c r="F5" s="44"/>
    </row>
    <row r="6" spans="1:10" s="10" customFormat="1" ht="28.5" customHeight="1" x14ac:dyDescent="0.25">
      <c r="A6" s="95">
        <v>3</v>
      </c>
      <c r="B6" s="48" t="s">
        <v>247</v>
      </c>
      <c r="C6" s="49" t="s">
        <v>248</v>
      </c>
      <c r="D6" s="56"/>
      <c r="E6" s="56"/>
      <c r="F6" s="44"/>
    </row>
    <row r="7" spans="1:10" s="10" customFormat="1" ht="28.5" customHeight="1" x14ac:dyDescent="0.25">
      <c r="A7" s="95">
        <v>4</v>
      </c>
      <c r="B7" s="48" t="s">
        <v>247</v>
      </c>
      <c r="C7" s="65" t="s">
        <v>249</v>
      </c>
      <c r="D7" s="56"/>
      <c r="E7" s="56"/>
      <c r="F7" s="44"/>
    </row>
    <row r="8" spans="1:10" s="9" customFormat="1" ht="18" customHeight="1" x14ac:dyDescent="0.25">
      <c r="A8" s="111" t="s">
        <v>272</v>
      </c>
      <c r="B8" s="111"/>
      <c r="C8" s="111"/>
      <c r="D8" s="111"/>
      <c r="E8" s="111"/>
      <c r="F8" s="111"/>
    </row>
    <row r="9" spans="1:10" s="16" customFormat="1" ht="28.5" customHeight="1" x14ac:dyDescent="0.25">
      <c r="A9" s="71">
        <v>1</v>
      </c>
      <c r="B9" s="48" t="s">
        <v>238</v>
      </c>
      <c r="C9" s="65" t="s">
        <v>242</v>
      </c>
      <c r="D9" s="56"/>
      <c r="E9" s="56"/>
      <c r="F9" s="44"/>
    </row>
    <row r="10" spans="1:10" s="10" customFormat="1" ht="28.5" customHeight="1" x14ac:dyDescent="0.25">
      <c r="A10" s="95">
        <v>2</v>
      </c>
      <c r="B10" s="48" t="s">
        <v>238</v>
      </c>
      <c r="C10" s="49" t="s">
        <v>243</v>
      </c>
      <c r="D10" s="56"/>
      <c r="E10" s="56"/>
      <c r="F10" s="44"/>
    </row>
    <row r="11" spans="1:10" s="10" customFormat="1" ht="28.5" customHeight="1" x14ac:dyDescent="0.25">
      <c r="A11" s="95">
        <v>3</v>
      </c>
      <c r="B11" s="48" t="s">
        <v>238</v>
      </c>
      <c r="C11" s="65" t="s">
        <v>244</v>
      </c>
      <c r="D11" s="56"/>
      <c r="E11" s="56"/>
      <c r="F11" s="44"/>
    </row>
    <row r="12" spans="1:10" s="10" customFormat="1" ht="28.5" customHeight="1" x14ac:dyDescent="0.25">
      <c r="A12" s="95">
        <v>4</v>
      </c>
      <c r="B12" s="48" t="s">
        <v>241</v>
      </c>
      <c r="C12" s="49" t="s">
        <v>245</v>
      </c>
      <c r="D12" s="56"/>
      <c r="E12" s="56"/>
      <c r="F12" s="44"/>
    </row>
    <row r="13" spans="1:10" s="10" customFormat="1" ht="28.5" customHeight="1" x14ac:dyDescent="0.25">
      <c r="A13" s="95">
        <v>5</v>
      </c>
      <c r="B13" s="48" t="s">
        <v>241</v>
      </c>
      <c r="C13" s="65" t="s">
        <v>246</v>
      </c>
      <c r="D13" s="56"/>
      <c r="E13" s="56"/>
      <c r="F13" s="44"/>
    </row>
    <row r="14" spans="1:10" s="10" customFormat="1" ht="18" customHeight="1" x14ac:dyDescent="0.25">
      <c r="A14" s="113" t="s">
        <v>59</v>
      </c>
      <c r="B14" s="113"/>
      <c r="C14" s="113"/>
      <c r="D14" s="113"/>
      <c r="E14" s="113"/>
      <c r="F14" s="113"/>
    </row>
    <row r="15" spans="1:10" s="9" customFormat="1" ht="28.5" customHeight="1" x14ac:dyDescent="0.25">
      <c r="A15" s="53">
        <v>1</v>
      </c>
      <c r="B15" s="48"/>
      <c r="C15" s="86" t="s">
        <v>133</v>
      </c>
      <c r="D15" s="56"/>
      <c r="E15" s="56"/>
      <c r="F15" s="44"/>
    </row>
    <row r="16" spans="1:10" s="10" customFormat="1" ht="28.5" customHeight="1" x14ac:dyDescent="0.25">
      <c r="A16" s="53">
        <v>2</v>
      </c>
      <c r="B16" s="48"/>
      <c r="C16" s="86" t="s">
        <v>133</v>
      </c>
      <c r="D16" s="56"/>
      <c r="E16" s="56"/>
      <c r="F16" s="44"/>
    </row>
    <row r="17" spans="1:6" s="10" customFormat="1" ht="28.5" customHeight="1" x14ac:dyDescent="0.25">
      <c r="A17" s="53">
        <v>3</v>
      </c>
      <c r="B17" s="48"/>
      <c r="C17" s="86" t="s">
        <v>133</v>
      </c>
      <c r="D17" s="56"/>
      <c r="E17" s="56"/>
      <c r="F17" s="44"/>
    </row>
    <row r="18" spans="1:6" s="10" customFormat="1" ht="28.5" customHeight="1" x14ac:dyDescent="0.25">
      <c r="A18" s="53">
        <v>4</v>
      </c>
      <c r="B18" s="48"/>
      <c r="C18" s="86" t="s">
        <v>133</v>
      </c>
      <c r="D18" s="56"/>
      <c r="E18" s="56"/>
      <c r="F18" s="44"/>
    </row>
    <row r="19" spans="1:6" ht="18.600000000000001" customHeight="1" x14ac:dyDescent="0.2">
      <c r="A19" s="61"/>
      <c r="B19" s="43"/>
      <c r="C19" s="45" t="s">
        <v>3</v>
      </c>
      <c r="D19" s="96" t="e">
        <f>((COUNTIF(D4:D18,"C")*3) + (COUNTIF(D4:D18, "p")*2)) / (COUNTA(D4:D18)*3)</f>
        <v>#DIV/0!</v>
      </c>
      <c r="E19" s="50" t="e">
        <f>((COUNTIF(E4:E18,"C")*3) + (COUNTIF(E4:E18, "p")*2)) / (COUNTA(E4:E18)*3)</f>
        <v>#DIV/0!</v>
      </c>
      <c r="F19" s="30"/>
    </row>
    <row r="20" spans="1:6" x14ac:dyDescent="0.25">
      <c r="D20" s="17"/>
      <c r="E20" s="17"/>
    </row>
  </sheetData>
  <sheetProtection selectLockedCells="1"/>
  <mergeCells count="4">
    <mergeCell ref="A1:F1"/>
    <mergeCell ref="A3:F3"/>
    <mergeCell ref="A8:F8"/>
    <mergeCell ref="A14:F14"/>
  </mergeCells>
  <conditionalFormatting sqref="D4:F7 D9:F13 D15:F18">
    <cfRule type="cellIs" dxfId="31" priority="62" operator="equal">
      <formula>"n"</formula>
    </cfRule>
    <cfRule type="cellIs" dxfId="30" priority="63" operator="equal">
      <formula>"p"</formula>
    </cfRule>
    <cfRule type="cellIs" dxfId="29" priority="64" operator="equal">
      <formula>"c"</formula>
    </cfRule>
  </conditionalFormatting>
  <conditionalFormatting sqref="D19:E19">
    <cfRule type="cellIs" dxfId="28" priority="17" operator="lessThan">
      <formula>0.8</formula>
    </cfRule>
    <cfRule type="cellIs" dxfId="27" priority="18" operator="equal">
      <formula>1</formula>
    </cfRule>
    <cfRule type="cellIs" dxfId="26" priority="19" operator="greaterThanOrEqual">
      <formula>0.8</formula>
    </cfRule>
    <cfRule type="containsErrors" dxfId="25" priority="65">
      <formula>ISERROR(D19)</formula>
    </cfRule>
  </conditionalFormatting>
  <conditionalFormatting sqref="A1">
    <cfRule type="expression" dxfId="24" priority="4">
      <formula>$D$19=100%</formula>
    </cfRule>
    <cfRule type="expression" dxfId="23" priority="5">
      <formula>$D$19&lt;80%</formula>
    </cfRule>
    <cfRule type="expression" dxfId="22" priority="6">
      <formula>$D$19&gt;79%</formula>
    </cfRule>
  </conditionalFormatting>
  <conditionalFormatting sqref="D2">
    <cfRule type="expression" dxfId="21" priority="32">
      <formula>$D$19=100%</formula>
    </cfRule>
    <cfRule type="expression" dxfId="20" priority="33">
      <formula>$D$19&lt;80%</formula>
    </cfRule>
    <cfRule type="expression" dxfId="19" priority="34">
      <formula>$D$19&gt;79%</formula>
    </cfRule>
  </conditionalFormatting>
  <conditionalFormatting sqref="E2">
    <cfRule type="expression" dxfId="18" priority="1">
      <formula>$E$19=100%</formula>
    </cfRule>
    <cfRule type="expression" dxfId="17" priority="2">
      <formula>$E$19&lt;80%</formula>
    </cfRule>
    <cfRule type="expression" dxfId="16" priority="3">
      <formula>$E$19&gt;79%</formula>
    </cfRule>
  </conditionalFormatting>
  <pageMargins left="0.5" right="0.5" top="0.61458333333333337" bottom="0.75" header="0.3" footer="0.3"/>
  <pageSetup firstPageNumber="26" orientation="landscape" r:id="rId1"/>
  <headerFooter>
    <oddHeader>&amp;C&amp;"Ebrima,Bold"&amp;16&amp;K04-022*INTERNAL WORKING DOCUMENT</oddHeader>
    <oddFooter>&amp;L&amp;G&amp;C&amp;"Ebrima,Regular"&amp;8
IX-Census and Caseload       &amp;R&amp;"Ebrima,Regular"&amp;8&amp;KC00000*Intention of document/team self-assessment/program improvement</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I-Target Population</vt:lpstr>
      <vt:lpstr>II-Equity &amp; Inclusion</vt:lpstr>
      <vt:lpstr>III-Judge</vt:lpstr>
      <vt:lpstr>IV-Incentives &amp; Sanctions</vt:lpstr>
      <vt:lpstr>V-SUD</vt:lpstr>
      <vt:lpstr>VI-Comp &amp; Social Services</vt:lpstr>
      <vt:lpstr>VII-Drug &amp; Alcohol Testing</vt:lpstr>
      <vt:lpstr>VIII-Team</vt:lpstr>
      <vt:lpstr>IX-Census &amp; Caseload</vt:lpstr>
      <vt:lpstr>X-Monitoring &amp; Evaluation</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Ashlee Cook</dc:creator>
  <cp:lastModifiedBy>Meintsma, Shelby</cp:lastModifiedBy>
  <cp:lastPrinted>2022-08-29T14:46:35Z</cp:lastPrinted>
  <dcterms:created xsi:type="dcterms:W3CDTF">2016-02-17T17:18:47Z</dcterms:created>
  <dcterms:modified xsi:type="dcterms:W3CDTF">2022-08-29T14:48:25Z</dcterms:modified>
</cp:coreProperties>
</file>